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SO\ISO 14001\VRDY_ EMS 14.11.2023\EMS AKTUALNI\05_Environmentální profil\"/>
    </mc:Choice>
  </mc:AlternateContent>
  <xr:revisionPtr revIDLastSave="0" documentId="13_ncr:1_{CABAA812-7B54-42F2-9F48-50B71E98442F}" xr6:coauthVersionLast="47" xr6:coauthVersionMax="47" xr10:uidLastSave="{00000000-0000-0000-0000-000000000000}"/>
  <bookViews>
    <workbookView xWindow="28680" yWindow="-120" windowWidth="29040" windowHeight="15840" tabRatio="820" xr2:uid="{00000000-000D-0000-FFFF-FFFF00000000}"/>
  </bookViews>
  <sheets>
    <sheet name="Elektřina" sheetId="104" r:id="rId1"/>
    <sheet name="Fotovoltaika" sheetId="111" r:id="rId2"/>
    <sheet name="Plyn - vytápění" sheetId="110" r:id="rId3"/>
    <sheet name="Podzemní vody" sheetId="96" r:id="rId4"/>
    <sheet name="Recyklovaná voda" sheetId="112" r:id="rId5"/>
    <sheet name="Vypouštěné odp.vody" sheetId="114" r:id="rId6"/>
    <sheet name="Odpady" sheetId="107" r:id="rId7"/>
  </sheets>
  <externalReferences>
    <externalReference r:id="rId8"/>
    <externalReference r:id="rId9"/>
  </externalReferences>
  <definedNames>
    <definedName name="___ma1" localSheetId="6">'[1]Autorisation INSTALL'!#REF!</definedName>
    <definedName name="___ma1">'[1]Autorisation INSTALL'!#REF!</definedName>
    <definedName name="___ma2" localSheetId="6">'[1]Autorisation INSTALL'!#REF!</definedName>
    <definedName name="___ma2">'[1]Autorisation INSTALL'!#REF!</definedName>
    <definedName name="___ma3" localSheetId="6">'[1]Autorisation INSTALL'!#REF!</definedName>
    <definedName name="___ma3">'[1]Autorisation INSTALL'!#REF!</definedName>
    <definedName name="__ma1" localSheetId="6">'[1]Autorisation INSTALL'!#REF!</definedName>
    <definedName name="__ma1">'[1]Autorisation INSTALL'!#REF!</definedName>
    <definedName name="__ma2" localSheetId="6">'[1]Autorisation INSTALL'!#REF!</definedName>
    <definedName name="__ma2">'[1]Autorisation INSTALL'!#REF!</definedName>
    <definedName name="__ma3" localSheetId="6">'[1]Autorisation INSTALL'!#REF!</definedName>
    <definedName name="__ma3">'[1]Autorisation INSTALL'!#REF!</definedName>
    <definedName name="_Fill" localSheetId="6" hidden="1">#REF!</definedName>
    <definedName name="_Fill" hidden="1">#REF!</definedName>
    <definedName name="_ma1" localSheetId="6">'[1]Autorisation INSTALL'!#REF!</definedName>
    <definedName name="_ma1">'[1]Autorisation INSTALL'!#REF!</definedName>
    <definedName name="_ma2" localSheetId="6">'[1]Autorisation INSTALL'!#REF!</definedName>
    <definedName name="_ma2">'[1]Autorisation INSTALL'!#REF!</definedName>
    <definedName name="_ma3" localSheetId="6">'[1]Autorisation INSTALL'!#REF!</definedName>
    <definedName name="_ma3">'[1]Autorisation INSTALL'!#REF!</definedName>
    <definedName name="Bouton2_QuandClic">#N/A</definedName>
    <definedName name="c_3a" localSheetId="6">'[1]Autorisation INSTALL'!#REF!</definedName>
    <definedName name="c_3a">'[1]Autorisation INSTALL'!#REF!</definedName>
    <definedName name="ca" localSheetId="6">'[1]Autorisation INSTALL'!#REF!</definedName>
    <definedName name="ca">'[1]Autorisation INSTALL'!#REF!</definedName>
    <definedName name="Caseàcocher11_QuandClic">#N/A</definedName>
    <definedName name="Caseàcocher19_QuandClic">#N/A</definedName>
    <definedName name="Caseàcocher7_QuandClic">#N/A</definedName>
    <definedName name="Caseàcocher9_QuandClic">#N/A</definedName>
    <definedName name="cm" localSheetId="6">'[1]Autorisation INSTALL'!#REF!</definedName>
    <definedName name="cm">'[1]Autorisation INSTALL'!#REF!</definedName>
    <definedName name="cq" localSheetId="6">'[1]Autorisation INSTALL'!#REF!</definedName>
    <definedName name="cq">'[1]Autorisation INSTALL'!#REF!</definedName>
    <definedName name="ct" localSheetId="6">'[1]Autorisation INSTALL'!#REF!</definedName>
    <definedName name="ct">'[1]Autorisation INSTALL'!#REF!</definedName>
    <definedName name="d" localSheetId="6">'[1]Autorisation INSTALL'!#REF!</definedName>
    <definedName name="d">'[1]Autorisation INSTALL'!#REF!</definedName>
    <definedName name="Dialog3_Bouton2_QuandClic">#N/A</definedName>
    <definedName name="eeeše" localSheetId="6">'[1]Autorisation INSTALL'!#REF!</definedName>
    <definedName name="eeeše">'[1]Autorisation INSTALL'!#REF!</definedName>
    <definedName name="f" localSheetId="6">'[1]Autorisation INSTALL'!#REF!</definedName>
    <definedName name="f">'[1]Autorisation INSTALL'!#REF!</definedName>
    <definedName name="fff">#N/A</definedName>
    <definedName name="ch" localSheetId="6">'[1]Autorisation INSTALL'!#REF!</definedName>
    <definedName name="ch">'[1]Autorisation INSTALL'!#REF!</definedName>
    <definedName name="l" localSheetId="6">'[1]Autorisation INSTALL'!#REF!</definedName>
    <definedName name="l">'[1]Autorisation INSTALL'!#REF!</definedName>
    <definedName name="m10a" localSheetId="6">'[1]Autorisation INSTALL'!#REF!</definedName>
    <definedName name="m10a">'[1]Autorisation INSTALL'!#REF!</definedName>
    <definedName name="m2a" localSheetId="6">'[1]Autorisation INSTALL'!#REF!</definedName>
    <definedName name="m2a">'[1]Autorisation INSTALL'!#REF!</definedName>
    <definedName name="mm" localSheetId="6">'[1]Autorisation INSTALL'!#REF!</definedName>
    <definedName name="mm">'[1]Autorisation INSTALL'!#REF!</definedName>
    <definedName name="Module3.Caseàcocher10_QuandClic">#N/A</definedName>
    <definedName name="Module3.Caseàcocher12_QuandClic">#N/A</definedName>
    <definedName name="Module3.Caseàcocher5_QuandClic">#N/A</definedName>
    <definedName name="Module3.Caseàcocher6_QuandClic">#N/A</definedName>
    <definedName name="Module3.Caseàcocher8_QuandClic">#N/A</definedName>
    <definedName name="mq" localSheetId="6">'[1]Autorisation INSTALL'!#REF!</definedName>
    <definedName name="mq">'[1]Autorisation INSTALL'!#REF!</definedName>
    <definedName name="ms" localSheetId="6">'[1]Autorisation INSTALL'!#REF!</definedName>
    <definedName name="ms">'[1]Autorisation INSTALL'!#REF!</definedName>
    <definedName name="mt" localSheetId="6">'[1]Autorisation INSTALL'!#REF!</definedName>
    <definedName name="mt">'[1]Autorisation INSTALL'!#REF!</definedName>
    <definedName name="NORISKO">#N/A</definedName>
    <definedName name="_xlnm.Print_Area" localSheetId="0">Elektřina!$A$1:$P$38</definedName>
    <definedName name="_xlnm.Print_Area" localSheetId="6">Odpady!#REF!</definedName>
    <definedName name="_xlnm.Print_Area" localSheetId="3">'Podzemní vody'!#REF!</definedName>
    <definedName name="_xlnm.Print_Area" localSheetId="5">'Vypouštěné odp.vody'!#REF!</definedName>
    <definedName name="odpad" localSheetId="6">'[1]Autorisation INSTALL'!#REF!</definedName>
    <definedName name="odpad">'[1]Autorisation INSTALL'!#REF!</definedName>
    <definedName name="Odpady" localSheetId="6">'[1]Autorisation INSTALL'!#REF!</definedName>
    <definedName name="Odpady">'[1]Autorisation INSTALL'!#REF!</definedName>
    <definedName name="Odpd" localSheetId="6">'[1]Autorisation INSTALL'!#REF!</definedName>
    <definedName name="Odpd">'[1]Autorisation INSTALL'!#REF!</definedName>
    <definedName name="Organisation" localSheetId="6">#REF!</definedName>
    <definedName name="Organisation">#REF!</definedName>
    <definedName name="retour">#N/A</definedName>
    <definedName name="Retour_Rapport">#N/A</definedName>
    <definedName name="Retour_TR1">#N/A</definedName>
    <definedName name="Retour_TR2">#N/A</definedName>
    <definedName name="Retour_TR3">#N/A</definedName>
    <definedName name="Retour_TR4">#N/A</definedName>
    <definedName name="Retour_TR5">#N/A</definedName>
    <definedName name="Retour_TR6">#N/A</definedName>
    <definedName name="Retour_TR7">#N/A</definedName>
    <definedName name="Retour_TR8">#N/A</definedName>
    <definedName name="RT">#N/A</definedName>
    <definedName name="ss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96" l="1"/>
  <c r="C13" i="110"/>
  <c r="D13" i="110"/>
  <c r="E13" i="110"/>
  <c r="O13" i="110" s="1"/>
  <c r="F13" i="110"/>
  <c r="G13" i="110"/>
  <c r="H13" i="110"/>
  <c r="I13" i="110"/>
  <c r="J13" i="110"/>
  <c r="K13" i="110"/>
  <c r="L13" i="110"/>
  <c r="M13" i="110"/>
  <c r="N13" i="110"/>
  <c r="C14" i="110"/>
  <c r="D14" i="110"/>
  <c r="E14" i="110"/>
  <c r="F14" i="110"/>
  <c r="G14" i="110"/>
  <c r="H14" i="110"/>
  <c r="I14" i="110"/>
  <c r="J14" i="110"/>
  <c r="K14" i="110"/>
  <c r="L14" i="110"/>
  <c r="M14" i="110"/>
  <c r="N14" i="110"/>
  <c r="C15" i="110"/>
  <c r="D15" i="110"/>
  <c r="E15" i="110"/>
  <c r="F15" i="110"/>
  <c r="G15" i="110"/>
  <c r="H15" i="110"/>
  <c r="I15" i="110"/>
  <c r="J15" i="110"/>
  <c r="K15" i="110"/>
  <c r="L15" i="110"/>
  <c r="M15" i="110"/>
  <c r="N15" i="110"/>
  <c r="C16" i="110"/>
  <c r="D16" i="110"/>
  <c r="E16" i="110"/>
  <c r="F16" i="110"/>
  <c r="G16" i="110"/>
  <c r="H16" i="110"/>
  <c r="I16" i="110"/>
  <c r="J16" i="110"/>
  <c r="K16" i="110"/>
  <c r="L16" i="110"/>
  <c r="M16" i="110"/>
  <c r="N16" i="110"/>
  <c r="N12" i="96"/>
  <c r="M12" i="96"/>
  <c r="L12" i="96"/>
  <c r="K12" i="96"/>
  <c r="J12" i="96"/>
  <c r="I12" i="96"/>
  <c r="H12" i="96"/>
  <c r="G12" i="96"/>
  <c r="F12" i="96"/>
  <c r="E12" i="96"/>
  <c r="D12" i="96"/>
  <c r="C12" i="96"/>
  <c r="N11" i="96"/>
  <c r="M11" i="96"/>
  <c r="L11" i="96"/>
  <c r="K11" i="96"/>
  <c r="J11" i="96"/>
  <c r="I11" i="96"/>
  <c r="H11" i="96"/>
  <c r="G11" i="96"/>
  <c r="F11" i="96"/>
  <c r="E11" i="96"/>
  <c r="D11" i="96"/>
  <c r="C11" i="96"/>
  <c r="N10" i="96"/>
  <c r="M10" i="96"/>
  <c r="L10" i="96"/>
  <c r="K10" i="96"/>
  <c r="J10" i="96"/>
  <c r="I10" i="96"/>
  <c r="H10" i="96"/>
  <c r="G10" i="96"/>
  <c r="F10" i="96"/>
  <c r="E10" i="96"/>
  <c r="D10" i="96"/>
  <c r="C10" i="96"/>
  <c r="N9" i="96"/>
  <c r="M9" i="96"/>
  <c r="L9" i="96"/>
  <c r="K9" i="96"/>
  <c r="J9" i="96"/>
  <c r="I9" i="96"/>
  <c r="H9" i="96"/>
  <c r="G9" i="96"/>
  <c r="F9" i="96"/>
  <c r="E9" i="96"/>
  <c r="D9" i="96"/>
  <c r="C9" i="96"/>
  <c r="O9" i="114"/>
  <c r="N12" i="114"/>
  <c r="M12" i="114"/>
  <c r="L12" i="114"/>
  <c r="K12" i="114"/>
  <c r="J12" i="114"/>
  <c r="I12" i="114"/>
  <c r="H12" i="114"/>
  <c r="G12" i="114"/>
  <c r="F12" i="114"/>
  <c r="E12" i="114"/>
  <c r="D12" i="114"/>
  <c r="C12" i="114"/>
  <c r="N11" i="114"/>
  <c r="M11" i="114"/>
  <c r="L11" i="114"/>
  <c r="K11" i="114"/>
  <c r="J11" i="114"/>
  <c r="I11" i="114"/>
  <c r="H11" i="114"/>
  <c r="G11" i="114"/>
  <c r="F11" i="114"/>
  <c r="E11" i="114"/>
  <c r="D11" i="114"/>
  <c r="C11" i="114"/>
  <c r="N10" i="114"/>
  <c r="M10" i="114"/>
  <c r="L10" i="114"/>
  <c r="K10" i="114"/>
  <c r="J10" i="114"/>
  <c r="I10" i="114"/>
  <c r="H10" i="114"/>
  <c r="G10" i="114"/>
  <c r="F10" i="114"/>
  <c r="E10" i="114"/>
  <c r="D10" i="114"/>
  <c r="C10" i="114"/>
  <c r="N9" i="114"/>
  <c r="M9" i="114"/>
  <c r="L9" i="114"/>
  <c r="K9" i="114"/>
  <c r="J9" i="114"/>
  <c r="I9" i="114"/>
  <c r="H9" i="114"/>
  <c r="G9" i="114"/>
  <c r="F9" i="114"/>
  <c r="E9" i="114"/>
  <c r="D9" i="114"/>
  <c r="C9" i="114"/>
  <c r="O9" i="112"/>
  <c r="N12" i="112"/>
  <c r="M12" i="112"/>
  <c r="L12" i="112"/>
  <c r="K12" i="112"/>
  <c r="J12" i="112"/>
  <c r="I12" i="112"/>
  <c r="H12" i="112"/>
  <c r="G12" i="112"/>
  <c r="F12" i="112"/>
  <c r="E12" i="112"/>
  <c r="D12" i="112"/>
  <c r="C12" i="112"/>
  <c r="N11" i="112"/>
  <c r="M11" i="112"/>
  <c r="L11" i="112"/>
  <c r="K11" i="112"/>
  <c r="J11" i="112"/>
  <c r="I11" i="112"/>
  <c r="H11" i="112"/>
  <c r="G11" i="112"/>
  <c r="F11" i="112"/>
  <c r="E11" i="112"/>
  <c r="D11" i="112"/>
  <c r="C11" i="112"/>
  <c r="N10" i="112"/>
  <c r="M10" i="112"/>
  <c r="L10" i="112"/>
  <c r="K10" i="112"/>
  <c r="J10" i="112"/>
  <c r="I10" i="112"/>
  <c r="H10" i="112"/>
  <c r="G10" i="112"/>
  <c r="F10" i="112"/>
  <c r="E10" i="112"/>
  <c r="D10" i="112"/>
  <c r="C10" i="112"/>
  <c r="D9" i="112"/>
  <c r="E9" i="112"/>
  <c r="F9" i="112"/>
  <c r="G9" i="112"/>
  <c r="H9" i="112"/>
  <c r="I9" i="112"/>
  <c r="J9" i="112"/>
  <c r="K9" i="112"/>
  <c r="L9" i="112"/>
  <c r="M9" i="112"/>
  <c r="N9" i="112"/>
  <c r="C9" i="112"/>
  <c r="D9" i="111" l="1"/>
  <c r="E9" i="111"/>
  <c r="F9" i="111"/>
  <c r="G9" i="111"/>
  <c r="H9" i="111"/>
  <c r="I9" i="111"/>
  <c r="J9" i="111"/>
  <c r="K9" i="111"/>
  <c r="L9" i="111"/>
  <c r="M9" i="111"/>
  <c r="N9" i="111"/>
  <c r="C9" i="111"/>
  <c r="N12" i="111"/>
  <c r="M12" i="111"/>
  <c r="L12" i="111"/>
  <c r="K12" i="111"/>
  <c r="J12" i="111"/>
  <c r="I12" i="111"/>
  <c r="H12" i="111"/>
  <c r="G12" i="111"/>
  <c r="F12" i="111"/>
  <c r="E12" i="111"/>
  <c r="D12" i="111"/>
  <c r="C12" i="111"/>
  <c r="N11" i="111"/>
  <c r="M11" i="111"/>
  <c r="L11" i="111"/>
  <c r="K11" i="111"/>
  <c r="J11" i="111"/>
  <c r="I11" i="111"/>
  <c r="H11" i="111"/>
  <c r="G11" i="111"/>
  <c r="F11" i="111"/>
  <c r="E11" i="111"/>
  <c r="D11" i="111"/>
  <c r="C11" i="111"/>
  <c r="N10" i="111"/>
  <c r="M10" i="111"/>
  <c r="L10" i="111"/>
  <c r="K10" i="111"/>
  <c r="J10" i="111"/>
  <c r="I10" i="111"/>
  <c r="H10" i="111"/>
  <c r="G10" i="111"/>
  <c r="F10" i="111"/>
  <c r="E10" i="111"/>
  <c r="D10" i="111"/>
  <c r="C10" i="111"/>
  <c r="C13" i="114" l="1"/>
  <c r="N16" i="114"/>
  <c r="M16" i="114"/>
  <c r="L16" i="114"/>
  <c r="K16" i="114"/>
  <c r="J16" i="114"/>
  <c r="I16" i="114"/>
  <c r="H16" i="114"/>
  <c r="G16" i="114"/>
  <c r="F16" i="114"/>
  <c r="E16" i="114"/>
  <c r="D16" i="114"/>
  <c r="C16" i="114"/>
  <c r="N15" i="114"/>
  <c r="M15" i="114"/>
  <c r="L15" i="114"/>
  <c r="K15" i="114"/>
  <c r="J15" i="114"/>
  <c r="I15" i="114"/>
  <c r="H15" i="114"/>
  <c r="G15" i="114"/>
  <c r="F15" i="114"/>
  <c r="E15" i="114"/>
  <c r="D15" i="114"/>
  <c r="C15" i="114"/>
  <c r="N14" i="114"/>
  <c r="M14" i="114"/>
  <c r="L14" i="114"/>
  <c r="K14" i="114"/>
  <c r="J14" i="114"/>
  <c r="I14" i="114"/>
  <c r="H14" i="114"/>
  <c r="G14" i="114"/>
  <c r="F14" i="114"/>
  <c r="E14" i="114"/>
  <c r="D14" i="114"/>
  <c r="C14" i="114"/>
  <c r="N13" i="114"/>
  <c r="M13" i="114"/>
  <c r="L13" i="114"/>
  <c r="K13" i="114"/>
  <c r="J13" i="114"/>
  <c r="I13" i="114"/>
  <c r="H13" i="114"/>
  <c r="G13" i="114"/>
  <c r="F13" i="114"/>
  <c r="E13" i="114"/>
  <c r="D13" i="114"/>
  <c r="O12" i="114"/>
  <c r="O11" i="114"/>
  <c r="O10" i="114"/>
  <c r="O8" i="114"/>
  <c r="O16" i="114" s="1"/>
  <c r="O7" i="114"/>
  <c r="O15" i="114" s="1"/>
  <c r="O6" i="114"/>
  <c r="O5" i="114"/>
  <c r="J13" i="104"/>
  <c r="N16" i="112"/>
  <c r="M16" i="112"/>
  <c r="L16" i="112"/>
  <c r="K16" i="112"/>
  <c r="J16" i="112"/>
  <c r="I16" i="112"/>
  <c r="H16" i="112"/>
  <c r="G16" i="112"/>
  <c r="F16" i="112"/>
  <c r="E16" i="112"/>
  <c r="D16" i="112"/>
  <c r="C16" i="112"/>
  <c r="N15" i="112"/>
  <c r="M15" i="112"/>
  <c r="L15" i="112"/>
  <c r="K15" i="112"/>
  <c r="J15" i="112"/>
  <c r="I15" i="112"/>
  <c r="H15" i="112"/>
  <c r="G15" i="112"/>
  <c r="F15" i="112"/>
  <c r="E15" i="112"/>
  <c r="D15" i="112"/>
  <c r="C15" i="112"/>
  <c r="N14" i="112"/>
  <c r="M14" i="112"/>
  <c r="L14" i="112"/>
  <c r="K14" i="112"/>
  <c r="J14" i="112"/>
  <c r="I14" i="112"/>
  <c r="H14" i="112"/>
  <c r="G14" i="112"/>
  <c r="F14" i="112"/>
  <c r="E14" i="112"/>
  <c r="D14" i="112"/>
  <c r="C14" i="112"/>
  <c r="N13" i="112"/>
  <c r="M13" i="112"/>
  <c r="L13" i="112"/>
  <c r="K13" i="112"/>
  <c r="J13" i="112"/>
  <c r="I13" i="112"/>
  <c r="H13" i="112"/>
  <c r="G13" i="112"/>
  <c r="F13" i="112"/>
  <c r="E13" i="112"/>
  <c r="D13" i="112"/>
  <c r="C13" i="112"/>
  <c r="O12" i="112"/>
  <c r="O11" i="112"/>
  <c r="O10" i="112"/>
  <c r="O8" i="112"/>
  <c r="O7" i="112"/>
  <c r="O6" i="112"/>
  <c r="O5" i="112"/>
  <c r="N16" i="111"/>
  <c r="M16" i="111"/>
  <c r="L16" i="111"/>
  <c r="K16" i="111"/>
  <c r="J16" i="111"/>
  <c r="I16" i="111"/>
  <c r="H16" i="111"/>
  <c r="G16" i="111"/>
  <c r="F16" i="111"/>
  <c r="E16" i="111"/>
  <c r="D16" i="111"/>
  <c r="C16" i="111"/>
  <c r="N15" i="111"/>
  <c r="M15" i="111"/>
  <c r="L15" i="111"/>
  <c r="K15" i="111"/>
  <c r="J15" i="111"/>
  <c r="I15" i="111"/>
  <c r="H15" i="111"/>
  <c r="G15" i="111"/>
  <c r="F15" i="111"/>
  <c r="E15" i="111"/>
  <c r="D15" i="111"/>
  <c r="C15" i="111"/>
  <c r="N14" i="111"/>
  <c r="M14" i="111"/>
  <c r="L14" i="111"/>
  <c r="K14" i="111"/>
  <c r="J14" i="111"/>
  <c r="I14" i="111"/>
  <c r="H14" i="111"/>
  <c r="G14" i="111"/>
  <c r="F14" i="111"/>
  <c r="E14" i="111"/>
  <c r="D14" i="111"/>
  <c r="C14" i="111"/>
  <c r="N13" i="111"/>
  <c r="M13" i="111"/>
  <c r="L13" i="111"/>
  <c r="K13" i="111"/>
  <c r="J13" i="111"/>
  <c r="I13" i="111"/>
  <c r="H13" i="111"/>
  <c r="G13" i="111"/>
  <c r="F13" i="111"/>
  <c r="E13" i="111"/>
  <c r="D13" i="111"/>
  <c r="C13" i="111"/>
  <c r="O12" i="111"/>
  <c r="O11" i="111"/>
  <c r="O10" i="111"/>
  <c r="O9" i="111"/>
  <c r="O8" i="111"/>
  <c r="O7" i="111"/>
  <c r="O6" i="111"/>
  <c r="O5" i="111"/>
  <c r="C17" i="110"/>
  <c r="D17" i="110"/>
  <c r="E17" i="110"/>
  <c r="F17" i="110"/>
  <c r="G17" i="110"/>
  <c r="H17" i="110"/>
  <c r="I17" i="110"/>
  <c r="J17" i="110"/>
  <c r="O14" i="114" l="1"/>
  <c r="O15" i="112"/>
  <c r="O14" i="112"/>
  <c r="O16" i="112"/>
  <c r="O14" i="111"/>
  <c r="O16" i="111"/>
  <c r="O15" i="111"/>
  <c r="O13" i="114"/>
  <c r="O13" i="112"/>
  <c r="O13" i="111"/>
  <c r="C15" i="96"/>
  <c r="D15" i="96"/>
  <c r="E15" i="96"/>
  <c r="F15" i="96"/>
  <c r="G15" i="96"/>
  <c r="H15" i="96"/>
  <c r="I15" i="96"/>
  <c r="J15" i="96"/>
  <c r="K15" i="96"/>
  <c r="L15" i="96"/>
  <c r="M15" i="96"/>
  <c r="N15" i="96"/>
  <c r="C16" i="96"/>
  <c r="D16" i="96"/>
  <c r="E16" i="96"/>
  <c r="F16" i="96"/>
  <c r="G16" i="96"/>
  <c r="H16" i="96"/>
  <c r="I16" i="96"/>
  <c r="J16" i="96"/>
  <c r="K16" i="96"/>
  <c r="L16" i="96"/>
  <c r="M16" i="96"/>
  <c r="N16" i="96"/>
  <c r="C13" i="96"/>
  <c r="D13" i="96"/>
  <c r="E13" i="96"/>
  <c r="F13" i="96"/>
  <c r="G13" i="96"/>
  <c r="H13" i="96"/>
  <c r="I13" i="96"/>
  <c r="J13" i="96"/>
  <c r="K13" i="96"/>
  <c r="L13" i="96"/>
  <c r="M13" i="96"/>
  <c r="N13" i="96"/>
  <c r="F14" i="96"/>
  <c r="G14" i="96"/>
  <c r="H14" i="96"/>
  <c r="I14" i="96"/>
  <c r="J14" i="96"/>
  <c r="K14" i="96"/>
  <c r="L14" i="96"/>
  <c r="M14" i="96"/>
  <c r="N14" i="96"/>
  <c r="E14" i="96"/>
  <c r="D14" i="96"/>
  <c r="C14" i="96"/>
  <c r="O10" i="96" l="1"/>
  <c r="O11" i="96"/>
  <c r="O12" i="96"/>
  <c r="O14" i="110" l="1"/>
  <c r="O15" i="110"/>
  <c r="O16" i="110"/>
  <c r="O5" i="110" l="1"/>
  <c r="N20" i="110" l="1"/>
  <c r="M20" i="110"/>
  <c r="L20" i="110"/>
  <c r="K20" i="110"/>
  <c r="J20" i="110"/>
  <c r="I20" i="110"/>
  <c r="H20" i="110"/>
  <c r="G20" i="110"/>
  <c r="F20" i="110"/>
  <c r="E20" i="110"/>
  <c r="D20" i="110"/>
  <c r="C20" i="110"/>
  <c r="N19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M18" i="110"/>
  <c r="L18" i="110"/>
  <c r="K18" i="110"/>
  <c r="J18" i="110"/>
  <c r="I18" i="110"/>
  <c r="H18" i="110"/>
  <c r="G18" i="110"/>
  <c r="F18" i="110"/>
  <c r="E18" i="110"/>
  <c r="D18" i="110"/>
  <c r="C18" i="110"/>
  <c r="N17" i="110"/>
  <c r="M17" i="110"/>
  <c r="L17" i="110"/>
  <c r="K17" i="110"/>
  <c r="O12" i="110"/>
  <c r="O20" i="110" s="1"/>
  <c r="O11" i="110"/>
  <c r="O19" i="110" s="1"/>
  <c r="O10" i="110"/>
  <c r="O18" i="110" s="1"/>
  <c r="O9" i="110"/>
  <c r="O8" i="110"/>
  <c r="O7" i="110"/>
  <c r="O6" i="110"/>
  <c r="O17" i="110" l="1"/>
  <c r="N16" i="104"/>
  <c r="M16" i="104"/>
  <c r="L16" i="104"/>
  <c r="K16" i="104"/>
  <c r="J16" i="104"/>
  <c r="I16" i="104"/>
  <c r="H16" i="104"/>
  <c r="G16" i="104"/>
  <c r="F16" i="104"/>
  <c r="E16" i="104"/>
  <c r="D16" i="104"/>
  <c r="C16" i="104"/>
  <c r="N15" i="104"/>
  <c r="M15" i="104"/>
  <c r="L15" i="104"/>
  <c r="K15" i="104"/>
  <c r="J15" i="104"/>
  <c r="I15" i="104"/>
  <c r="H15" i="104"/>
  <c r="G15" i="104"/>
  <c r="F15" i="104"/>
  <c r="E15" i="104"/>
  <c r="D15" i="104"/>
  <c r="C15" i="104"/>
  <c r="N14" i="104"/>
  <c r="M14" i="104"/>
  <c r="L14" i="104"/>
  <c r="K14" i="104"/>
  <c r="J14" i="104"/>
  <c r="I14" i="104"/>
  <c r="H14" i="104"/>
  <c r="G14" i="104"/>
  <c r="F14" i="104"/>
  <c r="E14" i="104"/>
  <c r="D14" i="104"/>
  <c r="C14" i="104"/>
  <c r="N13" i="104"/>
  <c r="M13" i="104"/>
  <c r="L13" i="104"/>
  <c r="K13" i="104"/>
  <c r="I13" i="104"/>
  <c r="H13" i="104"/>
  <c r="G13" i="104"/>
  <c r="F13" i="104"/>
  <c r="E13" i="104"/>
  <c r="D13" i="104"/>
  <c r="C13" i="104"/>
  <c r="O12" i="104"/>
  <c r="O11" i="104"/>
  <c r="O10" i="104"/>
  <c r="O9" i="104"/>
  <c r="O8" i="104"/>
  <c r="O16" i="104" s="1"/>
  <c r="O7" i="104"/>
  <c r="O6" i="104"/>
  <c r="O5" i="104"/>
  <c r="O8" i="96"/>
  <c r="O16" i="96" s="1"/>
  <c r="O7" i="96"/>
  <c r="O15" i="96" s="1"/>
  <c r="O6" i="96"/>
  <c r="O14" i="96" s="1"/>
  <c r="O5" i="96"/>
  <c r="O13" i="96" s="1"/>
  <c r="O15" i="104" l="1"/>
  <c r="O14" i="104"/>
  <c r="O13" i="104"/>
</calcChain>
</file>

<file path=xl/sharedStrings.xml><?xml version="1.0" encoding="utf-8"?>
<sst xmlns="http://schemas.openxmlformats.org/spreadsheetml/2006/main" count="190" uniqueCount="69">
  <si>
    <t>VYHODNOCENÍ SPOTŘEBY EL. ENERGIE</t>
  </si>
  <si>
    <t>I.Q</t>
  </si>
  <si>
    <t>II.Q</t>
  </si>
  <si>
    <t>III.Q</t>
  </si>
  <si>
    <t>IV.Q</t>
  </si>
  <si>
    <t xml:space="preserve">Leden 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</si>
  <si>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</si>
  <si>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</si>
  <si>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</si>
  <si>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</si>
  <si>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</si>
  <si>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</si>
  <si>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</si>
  <si>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</si>
  <si>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</si>
  <si>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</si>
  <si>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</si>
  <si>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Total - YTD</t>
  </si>
  <si>
    <t>Spotřeba [MWh] 2023</t>
  </si>
  <si>
    <t>Spotřeba [MWh] 2024</t>
  </si>
  <si>
    <t>Spotřeba [MWh] 2025</t>
  </si>
  <si>
    <t>Spotřeba [MWh] 2026</t>
  </si>
  <si>
    <r>
      <t>Objem výroby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2023</t>
    </r>
  </si>
  <si>
    <r>
      <t>Objem výroby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2024</t>
    </r>
  </si>
  <si>
    <r>
      <t>Objem výroby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2025</t>
    </r>
  </si>
  <si>
    <r>
      <t>Objem výroby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2026</t>
    </r>
  </si>
  <si>
    <r>
      <t>Poměr kWh /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2023</t>
    </r>
  </si>
  <si>
    <r>
      <t>Poměr kWh /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2024</t>
    </r>
  </si>
  <si>
    <r>
      <t>Poměr kWh /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2025</t>
    </r>
  </si>
  <si>
    <r>
      <t>Poměr kWh /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2026</t>
    </r>
  </si>
  <si>
    <t>VYHODNOCENÍ PRODUKCE EL. ENERGIE Z FOTOVOLTAICKÉ ELEKTRÁRNY</t>
  </si>
  <si>
    <t>Produkce [MWh] 2023</t>
  </si>
  <si>
    <t>Produkce [MWh] 2024</t>
  </si>
  <si>
    <t>Produkce [MWh] 2025</t>
  </si>
  <si>
    <t>Produkce [MWh] 2026</t>
  </si>
  <si>
    <t>VYHODNOCENÍ SPOTŘEBY PLYNU - vytápění</t>
  </si>
  <si>
    <t>Průměrná teplota 2023</t>
  </si>
  <si>
    <t>Průměrná teplota 2024</t>
  </si>
  <si>
    <t>Průměrná teplota 2025</t>
  </si>
  <si>
    <t>Průměrná teplota 2026</t>
  </si>
  <si>
    <r>
      <t>Poměr kWh / m</t>
    </r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  <charset val="238"/>
      </rPr>
      <t xml:space="preserve"> 2023</t>
    </r>
  </si>
  <si>
    <r>
      <t>Poměr kWh / m</t>
    </r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  <charset val="238"/>
      </rPr>
      <t xml:space="preserve"> 2024</t>
    </r>
    <r>
      <rPr>
        <sz val="11"/>
        <color theme="1"/>
        <rFont val="Calibri"/>
        <family val="2"/>
        <charset val="238"/>
        <scheme val="minor"/>
      </rPr>
      <t/>
    </r>
  </si>
  <si>
    <r>
      <t>Poměr kWh / m</t>
    </r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  <charset val="238"/>
      </rPr>
      <t xml:space="preserve"> 2025</t>
    </r>
    <r>
      <rPr>
        <sz val="11"/>
        <color theme="1"/>
        <rFont val="Calibri"/>
        <family val="2"/>
        <charset val="238"/>
        <scheme val="minor"/>
      </rPr>
      <t/>
    </r>
  </si>
  <si>
    <r>
      <t>Poměr kWh / m</t>
    </r>
    <r>
      <rPr>
        <vertAlign val="superscript"/>
        <sz val="10"/>
        <rFont val="Verdana"/>
        <family val="2"/>
        <charset val="238"/>
      </rPr>
      <t>2</t>
    </r>
    <r>
      <rPr>
        <sz val="10"/>
        <rFont val="Verdana"/>
        <family val="2"/>
        <charset val="238"/>
      </rPr>
      <t xml:space="preserve"> 2026</t>
    </r>
    <r>
      <rPr>
        <sz val="11"/>
        <color theme="1"/>
        <rFont val="Calibri"/>
        <family val="2"/>
        <charset val="238"/>
        <scheme val="minor"/>
      </rPr>
      <t/>
    </r>
  </si>
  <si>
    <t>VYHODNOCENÍ SPOTŘEBY PODZEMNÍ VODY</t>
  </si>
  <si>
    <r>
      <t>Spotřeba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2023</t>
    </r>
  </si>
  <si>
    <r>
      <t>Spotřeba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2024</t>
    </r>
  </si>
  <si>
    <r>
      <t>Spotřeba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2025</t>
    </r>
    <r>
      <rPr>
        <sz val="11"/>
        <color theme="1"/>
        <rFont val="Calibri"/>
        <family val="2"/>
        <charset val="238"/>
        <scheme val="minor"/>
      </rPr>
      <t/>
    </r>
  </si>
  <si>
    <r>
      <t>Spotřeba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2026</t>
    </r>
    <r>
      <rPr>
        <sz val="11"/>
        <color theme="1"/>
        <rFont val="Calibri"/>
        <family val="2"/>
        <charset val="238"/>
        <scheme val="minor"/>
      </rPr>
      <t/>
    </r>
  </si>
  <si>
    <r>
      <t>Poměr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/ objem výroby 2023</t>
    </r>
  </si>
  <si>
    <r>
      <t>Poměr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/ objem výroby 2024</t>
    </r>
    <r>
      <rPr>
        <sz val="11"/>
        <color theme="1"/>
        <rFont val="Calibri"/>
        <family val="2"/>
        <charset val="238"/>
        <scheme val="minor"/>
      </rPr>
      <t/>
    </r>
  </si>
  <si>
    <r>
      <t>Poměr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/ objem výroby 2025</t>
    </r>
    <r>
      <rPr>
        <sz val="11"/>
        <color theme="1"/>
        <rFont val="Calibri"/>
        <family val="2"/>
        <charset val="238"/>
        <scheme val="minor"/>
      </rPr>
      <t/>
    </r>
  </si>
  <si>
    <r>
      <t>Poměr 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 xml:space="preserve"> / objem výroby 2026</t>
    </r>
    <r>
      <rPr>
        <sz val="11"/>
        <color theme="1"/>
        <rFont val="Calibri"/>
        <family val="2"/>
        <charset val="238"/>
        <scheme val="minor"/>
      </rPr>
      <t/>
    </r>
  </si>
  <si>
    <t>VYHODNOCENÍ SPOTŘEBOVANÉ RECYKLOVANÉ VODY</t>
  </si>
  <si>
    <r>
      <t>Obejm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2023</t>
    </r>
  </si>
  <si>
    <r>
      <t>Obejm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2024</t>
    </r>
  </si>
  <si>
    <r>
      <t>Obejm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2025</t>
    </r>
  </si>
  <si>
    <r>
      <t>Obejm [m</t>
    </r>
    <r>
      <rPr>
        <vertAlign val="superscript"/>
        <sz val="10"/>
        <rFont val="Verdana"/>
        <family val="2"/>
        <charset val="238"/>
      </rPr>
      <t>3</t>
    </r>
    <r>
      <rPr>
        <sz val="10"/>
        <rFont val="Verdana"/>
        <family val="2"/>
        <charset val="238"/>
      </rPr>
      <t>] 2026</t>
    </r>
  </si>
  <si>
    <t>VYHODNOCENÍ PRODUKCE VYPOUŠTĚNÝCH ODPADNÍCH (SPLAŠKOVÝCH) VOD</t>
  </si>
  <si>
    <r>
      <rPr>
        <sz val="10"/>
        <color rgb="FF000000"/>
        <rFont val="Verdana"/>
        <family val="2"/>
        <charset val="238"/>
      </rPr>
      <t>Vypuštěno [m</t>
    </r>
    <r>
      <rPr>
        <vertAlign val="superscript"/>
        <sz val="10"/>
        <color rgb="FF000000"/>
        <rFont val="Verdana"/>
        <family val="2"/>
        <charset val="238"/>
      </rPr>
      <t>3</t>
    </r>
    <r>
      <rPr>
        <sz val="10"/>
        <color rgb="FF000000"/>
        <rFont val="Verdana"/>
        <family val="2"/>
        <charset val="238"/>
      </rPr>
      <t>] 2023</t>
    </r>
  </si>
  <si>
    <t>Vypuštěno [m3] 2024</t>
  </si>
  <si>
    <t>Vypuštěno [m3] 2025</t>
  </si>
  <si>
    <t>Vypuštěno [m3] 2026</t>
  </si>
  <si>
    <t>VYHODNOCENÍ PRODUKCE ODPADŮ [t]</t>
  </si>
  <si>
    <t>CELKEM</t>
  </si>
  <si>
    <t>Kategorie ostatní</t>
  </si>
  <si>
    <t>SKO</t>
  </si>
  <si>
    <t>Kategorie nebezpečné</t>
  </si>
  <si>
    <t>(pouze FVE 108kW)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</si>
</sst>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0.000"/>
    <numFmt numFmtId="166" formatCode="#,##0.0000"/>
    <numFmt numFmtId="167" formatCode="_-* #,##0.00\ _€_-;\-* #,##0.00\ _€_-;_-* &quot;-&quot;??\ _€_-;_-@_-"/>
    <numFmt numFmtId="168" formatCode="_-* #,##0.00\ _F_-;\-* #,##0.00\ _F_-;_-* &quot;-&quot;??\ _F_-;_-@_-"/>
    <numFmt numFmtId="169" formatCode="#,##0.000"/>
    <numFmt numFmtId="170" formatCode="0.0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Verdana"/>
      <family val="2"/>
      <charset val="238"/>
    </font>
    <font>
      <sz val="10"/>
      <color indexed="40"/>
      <name val="Verdana"/>
      <family val="2"/>
      <charset val="238"/>
    </font>
    <font>
      <sz val="10"/>
      <name val="Verdana"/>
      <family val="2"/>
      <charset val="238"/>
    </font>
    <font>
      <b/>
      <sz val="14"/>
      <name val="Verdana"/>
      <family val="2"/>
      <charset val="238"/>
    </font>
    <font>
      <sz val="12"/>
      <name val="Verdana"/>
      <family val="2"/>
      <charset val="238"/>
    </font>
    <font>
      <b/>
      <sz val="20"/>
      <color indexed="40"/>
      <name val="Verdana"/>
      <family val="2"/>
      <charset val="238"/>
    </font>
    <font>
      <b/>
      <sz val="10"/>
      <name val="Verdana"/>
      <family val="2"/>
      <charset val="238"/>
    </font>
    <font>
      <vertAlign val="superscript"/>
      <sz val="10"/>
      <name val="Verdana"/>
      <family val="2"/>
      <charset val="238"/>
    </font>
    <font>
      <sz val="10"/>
      <color indexed="9"/>
      <name val="Verdana"/>
      <family val="2"/>
      <charset val="238"/>
    </font>
    <font>
      <sz val="10"/>
      <color indexed="22"/>
      <name val="Verdana"/>
      <family val="2"/>
      <charset val="238"/>
    </font>
    <font>
      <sz val="9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sz val="14"/>
      <color theme="0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theme="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u/>
      <sz val="10"/>
      <color rgb="FFFF0000"/>
      <name val="Verdana"/>
      <family val="2"/>
      <charset val="238"/>
    </font>
    <font>
      <sz val="8"/>
      <name val="Arial"/>
      <family val="2"/>
      <charset val="238"/>
    </font>
    <font>
      <sz val="10"/>
      <color rgb="FF000000"/>
      <name val="Verdana"/>
      <family val="2"/>
      <charset val="238"/>
    </font>
    <font>
      <vertAlign val="superscript"/>
      <sz val="10"/>
      <color rgb="FF000000"/>
      <name val="Verdana"/>
      <family val="2"/>
      <charset val="238"/>
    </font>
    <font>
      <b/>
      <sz val="9"/>
      <color theme="3"/>
      <name val="Verdan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69">
    <xf numFmtId="0" fontId="0" fillId="0" borderId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5" borderId="0" applyNumberFormat="0" applyBorder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2" borderId="0" applyNumberFormat="0" applyBorder="0" applyAlignment="0" applyProtection="0"/>
    <xf numFmtId="0" fontId="8" fillId="2" borderId="0" applyNumberFormat="0" applyBorder="0" applyAlignment="0" applyProtection="0"/>
    <xf numFmtId="0" fontId="15" fillId="13" borderId="1" applyNumberFormat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9" fillId="8" borderId="5" applyNumberFormat="0" applyAlignment="0" applyProtection="0"/>
    <xf numFmtId="0" fontId="14" fillId="5" borderId="1" applyNumberFormat="0" applyAlignment="0" applyProtection="0"/>
    <xf numFmtId="0" fontId="11" fillId="0" borderId="6" applyNumberFormat="0" applyFill="0" applyAlignment="0" applyProtection="0"/>
    <xf numFmtId="167" fontId="3" fillId="0" borderId="0" applyFont="0" applyFill="0" applyBorder="0" applyAlignment="0" applyProtection="0"/>
    <xf numFmtId="0" fontId="10" fillId="6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7" applyNumberFormat="0" applyFont="0" applyAlignment="0" applyProtection="0"/>
    <xf numFmtId="0" fontId="16" fillId="13" borderId="8" applyNumberFormat="0" applyAlignment="0" applyProtection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20">
    <xf numFmtId="0" fontId="0" fillId="0" borderId="0" xfId="0"/>
    <xf numFmtId="0" fontId="25" fillId="0" borderId="0" xfId="54" applyFont="1"/>
    <xf numFmtId="0" fontId="26" fillId="0" borderId="0" xfId="54" applyFont="1"/>
    <xf numFmtId="0" fontId="26" fillId="14" borderId="0" xfId="54" applyFont="1" applyFill="1"/>
    <xf numFmtId="0" fontId="25" fillId="0" borderId="10" xfId="54" applyFont="1" applyBorder="1"/>
    <xf numFmtId="0" fontId="24" fillId="0" borderId="0" xfId="0" applyFont="1" applyAlignment="1">
      <alignment horizontal="center"/>
    </xf>
    <xf numFmtId="0" fontId="29" fillId="14" borderId="0" xfId="54" applyFont="1" applyFill="1" applyAlignment="1">
      <alignment horizontal="center" vertical="center"/>
    </xf>
    <xf numFmtId="3" fontId="25" fillId="0" borderId="0" xfId="54" applyNumberFormat="1" applyFont="1"/>
    <xf numFmtId="0" fontId="26" fillId="14" borderId="0" xfId="0" applyFont="1" applyFill="1"/>
    <xf numFmtId="166" fontId="30" fillId="0" borderId="0" xfId="54" applyNumberFormat="1" applyFont="1" applyAlignment="1">
      <alignment horizontal="center" vertical="center" wrapText="1"/>
    </xf>
    <xf numFmtId="0" fontId="26" fillId="0" borderId="0" xfId="0" applyFont="1"/>
    <xf numFmtId="0" fontId="26" fillId="14" borderId="0" xfId="0" applyFont="1" applyFill="1" applyAlignment="1">
      <alignment horizontal="center"/>
    </xf>
    <xf numFmtId="0" fontId="32" fillId="14" borderId="0" xfId="0" applyFont="1" applyFill="1"/>
    <xf numFmtId="169" fontId="30" fillId="0" borderId="0" xfId="54" applyNumberFormat="1" applyFont="1" applyAlignment="1">
      <alignment vertical="center" wrapText="1"/>
    </xf>
    <xf numFmtId="169" fontId="30" fillId="0" borderId="0" xfId="54" applyNumberFormat="1" applyFont="1" applyAlignment="1">
      <alignment horizontal="center" vertical="center" wrapText="1"/>
    </xf>
    <xf numFmtId="0" fontId="30" fillId="0" borderId="0" xfId="54" applyFont="1" applyAlignment="1">
      <alignment horizontal="center" vertical="center" wrapText="1"/>
    </xf>
    <xf numFmtId="0" fontId="33" fillId="0" borderId="0" xfId="0" applyFont="1"/>
    <xf numFmtId="49" fontId="30" fillId="0" borderId="0" xfId="54" applyNumberFormat="1" applyFont="1" applyAlignment="1">
      <alignment horizontal="center"/>
    </xf>
    <xf numFmtId="2" fontId="30" fillId="0" borderId="0" xfId="54" applyNumberFormat="1" applyFont="1" applyAlignment="1">
      <alignment horizontal="center" vertical="center"/>
    </xf>
    <xf numFmtId="165" fontId="26" fillId="0" borderId="0" xfId="62" applyNumberFormat="1" applyFont="1"/>
    <xf numFmtId="2" fontId="26" fillId="0" borderId="0" xfId="0" applyNumberFormat="1" applyFont="1" applyAlignment="1">
      <alignment horizontal="left"/>
    </xf>
    <xf numFmtId="165" fontId="30" fillId="0" borderId="0" xfId="65" applyNumberFormat="1" applyFont="1" applyFill="1" applyBorder="1" applyAlignment="1">
      <alignment horizontal="center" vertical="center" wrapText="1"/>
    </xf>
    <xf numFmtId="3" fontId="30" fillId="0" borderId="0" xfId="54" applyNumberFormat="1" applyFont="1" applyAlignment="1">
      <alignment horizontal="center" vertical="center"/>
    </xf>
    <xf numFmtId="0" fontId="30" fillId="14" borderId="0" xfId="54" applyFont="1" applyFill="1" applyAlignment="1">
      <alignment horizontal="center" vertical="center"/>
    </xf>
    <xf numFmtId="0" fontId="26" fillId="14" borderId="0" xfId="0" applyFont="1" applyFill="1" applyAlignment="1">
      <alignment horizontal="left"/>
    </xf>
    <xf numFmtId="0" fontId="30" fillId="0" borderId="0" xfId="54" applyFont="1" applyAlignment="1">
      <alignment horizontal="left" vertical="center" wrapText="1"/>
    </xf>
    <xf numFmtId="169" fontId="32" fillId="14" borderId="0" xfId="0" applyNumberFormat="1" applyFont="1" applyFill="1"/>
    <xf numFmtId="0" fontId="32" fillId="0" borderId="0" xfId="0" applyFont="1"/>
    <xf numFmtId="0" fontId="26" fillId="14" borderId="16" xfId="54" applyFont="1" applyFill="1" applyBorder="1" applyAlignment="1">
      <alignment vertical="center" wrapText="1"/>
    </xf>
    <xf numFmtId="3" fontId="26" fillId="15" borderId="16" xfId="54" applyNumberFormat="1" applyFont="1" applyFill="1" applyBorder="1" applyAlignment="1">
      <alignment horizontal="left" vertical="center"/>
    </xf>
    <xf numFmtId="0" fontId="26" fillId="16" borderId="16" xfId="0" applyFont="1" applyFill="1" applyBorder="1" applyAlignment="1">
      <alignment horizontal="left"/>
    </xf>
    <xf numFmtId="165" fontId="34" fillId="16" borderId="25" xfId="54" applyNumberFormat="1" applyFont="1" applyFill="1" applyBorder="1" applyAlignment="1">
      <alignment horizontal="center" vertical="center"/>
    </xf>
    <xf numFmtId="165" fontId="34" fillId="16" borderId="23" xfId="54" applyNumberFormat="1" applyFont="1" applyFill="1" applyBorder="1" applyAlignment="1">
      <alignment horizontal="center" vertical="center"/>
    </xf>
    <xf numFmtId="165" fontId="34" fillId="16" borderId="24" xfId="54" applyNumberFormat="1" applyFont="1" applyFill="1" applyBorder="1" applyAlignment="1">
      <alignment horizontal="center" vertical="center"/>
    </xf>
    <xf numFmtId="0" fontId="26" fillId="16" borderId="15" xfId="0" applyFont="1" applyFill="1" applyBorder="1" applyAlignment="1">
      <alignment horizontal="left"/>
    </xf>
    <xf numFmtId="165" fontId="34" fillId="16" borderId="27" xfId="54" applyNumberFormat="1" applyFont="1" applyFill="1" applyBorder="1" applyAlignment="1">
      <alignment horizontal="center" vertical="center"/>
    </xf>
    <xf numFmtId="165" fontId="34" fillId="16" borderId="28" xfId="54" applyNumberFormat="1" applyFont="1" applyFill="1" applyBorder="1" applyAlignment="1">
      <alignment horizontal="center" vertical="center"/>
    </xf>
    <xf numFmtId="165" fontId="34" fillId="16" borderId="29" xfId="54" applyNumberFormat="1" applyFont="1" applyFill="1" applyBorder="1" applyAlignment="1">
      <alignment horizontal="center" vertical="center"/>
    </xf>
    <xf numFmtId="0" fontId="26" fillId="17" borderId="16" xfId="54" applyFont="1" applyFill="1" applyBorder="1" applyAlignment="1">
      <alignment vertical="center" wrapText="1"/>
    </xf>
    <xf numFmtId="0" fontId="37" fillId="17" borderId="18" xfId="0" applyFont="1" applyFill="1" applyBorder="1" applyAlignment="1">
      <alignment horizontal="center" vertical="center"/>
    </xf>
    <xf numFmtId="0" fontId="37" fillId="17" borderId="19" xfId="0" applyFont="1" applyFill="1" applyBorder="1" applyAlignment="1">
      <alignment horizontal="center" vertical="center"/>
    </xf>
    <xf numFmtId="0" fontId="37" fillId="17" borderId="53" xfId="0" applyFont="1" applyFill="1" applyBorder="1" applyAlignment="1">
      <alignment horizontal="center" vertical="center"/>
    </xf>
    <xf numFmtId="0" fontId="37" fillId="17" borderId="20" xfId="0" applyFont="1" applyFill="1" applyBorder="1" applyAlignment="1">
      <alignment horizontal="center" vertical="center"/>
    </xf>
    <xf numFmtId="1" fontId="34" fillId="14" borderId="46" xfId="0" applyNumberFormat="1" applyFont="1" applyFill="1" applyBorder="1" applyAlignment="1">
      <alignment horizontal="center" vertical="center"/>
    </xf>
    <xf numFmtId="1" fontId="34" fillId="14" borderId="47" xfId="0" applyNumberFormat="1" applyFont="1" applyFill="1" applyBorder="1" applyAlignment="1">
      <alignment horizontal="center" vertical="center"/>
    </xf>
    <xf numFmtId="1" fontId="34" fillId="14" borderId="48" xfId="0" applyNumberFormat="1" applyFont="1" applyFill="1" applyBorder="1" applyAlignment="1">
      <alignment horizontal="center" vertical="center"/>
    </xf>
    <xf numFmtId="1" fontId="34" fillId="0" borderId="46" xfId="0" applyNumberFormat="1" applyFont="1" applyBorder="1" applyAlignment="1">
      <alignment horizontal="center" vertical="center"/>
    </xf>
    <xf numFmtId="1" fontId="34" fillId="0" borderId="47" xfId="0" applyNumberFormat="1" applyFont="1" applyBorder="1" applyAlignment="1">
      <alignment horizontal="center" vertical="center"/>
    </xf>
    <xf numFmtId="1" fontId="34" fillId="0" borderId="48" xfId="0" applyNumberFormat="1" applyFont="1" applyBorder="1" applyAlignment="1">
      <alignment horizontal="center" vertical="center"/>
    </xf>
    <xf numFmtId="1" fontId="34" fillId="14" borderId="49" xfId="0" applyNumberFormat="1" applyFont="1" applyFill="1" applyBorder="1" applyAlignment="1">
      <alignment horizontal="center" vertical="center"/>
    </xf>
    <xf numFmtId="3" fontId="34" fillId="14" borderId="46" xfId="0" applyNumberFormat="1" applyFont="1" applyFill="1" applyBorder="1" applyAlignment="1">
      <alignment horizontal="center" vertical="center"/>
    </xf>
    <xf numFmtId="3" fontId="34" fillId="14" borderId="47" xfId="0" applyNumberFormat="1" applyFont="1" applyFill="1" applyBorder="1" applyAlignment="1">
      <alignment horizontal="center" vertical="center"/>
    </xf>
    <xf numFmtId="3" fontId="34" fillId="14" borderId="48" xfId="0" applyNumberFormat="1" applyFont="1" applyFill="1" applyBorder="1" applyAlignment="1">
      <alignment horizontal="center" vertical="center"/>
    </xf>
    <xf numFmtId="3" fontId="34" fillId="0" borderId="46" xfId="0" applyNumberFormat="1" applyFont="1" applyBorder="1" applyAlignment="1">
      <alignment horizontal="center" vertical="center"/>
    </xf>
    <xf numFmtId="3" fontId="34" fillId="0" borderId="47" xfId="0" applyNumberFormat="1" applyFont="1" applyBorder="1" applyAlignment="1">
      <alignment horizontal="center" vertical="center"/>
    </xf>
    <xf numFmtId="3" fontId="34" fillId="0" borderId="48" xfId="0" applyNumberFormat="1" applyFont="1" applyBorder="1" applyAlignment="1">
      <alignment horizontal="center" vertical="center"/>
    </xf>
    <xf numFmtId="3" fontId="34" fillId="14" borderId="49" xfId="0" applyNumberFormat="1" applyFont="1" applyFill="1" applyBorder="1" applyAlignment="1">
      <alignment horizontal="center" vertical="center"/>
    </xf>
    <xf numFmtId="1" fontId="34" fillId="16" borderId="25" xfId="54" applyNumberFormat="1" applyFont="1" applyFill="1" applyBorder="1" applyAlignment="1">
      <alignment horizontal="center" vertical="center"/>
    </xf>
    <xf numFmtId="1" fontId="34" fillId="16" borderId="23" xfId="54" applyNumberFormat="1" applyFont="1" applyFill="1" applyBorder="1" applyAlignment="1">
      <alignment horizontal="center" vertical="center"/>
    </xf>
    <xf numFmtId="1" fontId="34" fillId="16" borderId="24" xfId="54" applyNumberFormat="1" applyFont="1" applyFill="1" applyBorder="1" applyAlignment="1">
      <alignment horizontal="center" vertical="center"/>
    </xf>
    <xf numFmtId="1" fontId="34" fillId="16" borderId="22" xfId="54" applyNumberFormat="1" applyFont="1" applyFill="1" applyBorder="1" applyAlignment="1">
      <alignment horizontal="center" vertical="center"/>
    </xf>
    <xf numFmtId="1" fontId="34" fillId="16" borderId="27" xfId="54" applyNumberFormat="1" applyFont="1" applyFill="1" applyBorder="1" applyAlignment="1">
      <alignment horizontal="center" vertical="center"/>
    </xf>
    <xf numFmtId="1" fontId="34" fillId="16" borderId="28" xfId="54" applyNumberFormat="1" applyFont="1" applyFill="1" applyBorder="1" applyAlignment="1">
      <alignment horizontal="center" vertical="center"/>
    </xf>
    <xf numFmtId="1" fontId="34" fillId="16" borderId="29" xfId="54" applyNumberFormat="1" applyFont="1" applyFill="1" applyBorder="1" applyAlignment="1">
      <alignment horizontal="center" vertical="center"/>
    </xf>
    <xf numFmtId="1" fontId="34" fillId="16" borderId="38" xfId="54" applyNumberFormat="1" applyFont="1" applyFill="1" applyBorder="1" applyAlignment="1">
      <alignment horizontal="center" vertical="center"/>
    </xf>
    <xf numFmtId="1" fontId="30" fillId="14" borderId="0" xfId="54" applyNumberFormat="1" applyFont="1" applyFill="1" applyAlignment="1">
      <alignment horizontal="center" vertical="center"/>
    </xf>
    <xf numFmtId="1" fontId="26" fillId="14" borderId="0" xfId="0" applyNumberFormat="1" applyFont="1" applyFill="1" applyAlignment="1">
      <alignment horizontal="center"/>
    </xf>
    <xf numFmtId="1" fontId="30" fillId="0" borderId="0" xfId="54" applyNumberFormat="1" applyFont="1" applyAlignment="1">
      <alignment horizontal="center" vertical="center" wrapText="1"/>
    </xf>
    <xf numFmtId="1" fontId="26" fillId="14" borderId="0" xfId="0" applyNumberFormat="1" applyFont="1" applyFill="1"/>
    <xf numFmtId="0" fontId="26" fillId="0" borderId="33" xfId="54" applyFont="1" applyBorder="1" applyAlignment="1">
      <alignment horizontal="left" vertical="center" wrapText="1"/>
    </xf>
    <xf numFmtId="165" fontId="34" fillId="0" borderId="32" xfId="54" applyNumberFormat="1" applyFont="1" applyBorder="1" applyAlignment="1">
      <alignment vertical="center" wrapText="1"/>
    </xf>
    <xf numFmtId="165" fontId="34" fillId="0" borderId="51" xfId="54" applyNumberFormat="1" applyFont="1" applyBorder="1" applyAlignment="1">
      <alignment vertical="center" wrapText="1"/>
    </xf>
    <xf numFmtId="0" fontId="26" fillId="0" borderId="34" xfId="54" applyFont="1" applyBorder="1" applyAlignment="1">
      <alignment horizontal="left" vertical="center" wrapText="1"/>
    </xf>
    <xf numFmtId="165" fontId="34" fillId="0" borderId="41" xfId="54" applyNumberFormat="1" applyFont="1" applyBorder="1" applyAlignment="1">
      <alignment vertical="center" wrapText="1"/>
    </xf>
    <xf numFmtId="165" fontId="34" fillId="0" borderId="52" xfId="54" applyNumberFormat="1" applyFont="1" applyBorder="1" applyAlignment="1">
      <alignment vertical="center" wrapText="1"/>
    </xf>
    <xf numFmtId="0" fontId="26" fillId="0" borderId="55" xfId="54" applyFont="1" applyBorder="1" applyAlignment="1">
      <alignment horizontal="left" vertical="center" wrapText="1"/>
    </xf>
    <xf numFmtId="165" fontId="34" fillId="0" borderId="56" xfId="54" applyNumberFormat="1" applyFont="1" applyBorder="1" applyAlignment="1">
      <alignment vertical="center" wrapText="1"/>
    </xf>
    <xf numFmtId="165" fontId="34" fillId="0" borderId="57" xfId="54" applyNumberFormat="1" applyFont="1" applyBorder="1" applyAlignment="1">
      <alignment vertical="center" wrapText="1"/>
    </xf>
    <xf numFmtId="165" fontId="34" fillId="0" borderId="31" xfId="54" applyNumberFormat="1" applyFont="1" applyBorder="1" applyAlignment="1">
      <alignment vertical="center" wrapText="1"/>
    </xf>
    <xf numFmtId="165" fontId="34" fillId="0" borderId="58" xfId="54" applyNumberFormat="1" applyFont="1" applyBorder="1" applyAlignment="1">
      <alignment vertical="center" wrapText="1"/>
    </xf>
    <xf numFmtId="165" fontId="34" fillId="0" borderId="59" xfId="54" applyNumberFormat="1" applyFont="1" applyBorder="1" applyAlignment="1">
      <alignment vertical="center" wrapText="1"/>
    </xf>
    <xf numFmtId="0" fontId="26" fillId="0" borderId="35" xfId="54" applyFont="1" applyBorder="1" applyAlignment="1">
      <alignment horizontal="left" vertical="center" wrapText="1"/>
    </xf>
    <xf numFmtId="170" fontId="34" fillId="16" borderId="25" xfId="54" applyNumberFormat="1" applyFont="1" applyFill="1" applyBorder="1" applyAlignment="1">
      <alignment horizontal="center" vertical="center"/>
    </xf>
    <xf numFmtId="170" fontId="34" fillId="16" borderId="23" xfId="54" applyNumberFormat="1" applyFont="1" applyFill="1" applyBorder="1" applyAlignment="1">
      <alignment horizontal="center" vertical="center"/>
    </xf>
    <xf numFmtId="170" fontId="34" fillId="16" borderId="24" xfId="54" applyNumberFormat="1" applyFont="1" applyFill="1" applyBorder="1" applyAlignment="1">
      <alignment horizontal="center" vertical="center"/>
    </xf>
    <xf numFmtId="170" fontId="34" fillId="16" borderId="26" xfId="54" applyNumberFormat="1" applyFont="1" applyFill="1" applyBorder="1" applyAlignment="1">
      <alignment horizontal="center" vertical="center"/>
    </xf>
    <xf numFmtId="170" fontId="34" fillId="16" borderId="22" xfId="54" applyNumberFormat="1" applyFont="1" applyFill="1" applyBorder="1" applyAlignment="1">
      <alignment horizontal="center" vertical="center"/>
    </xf>
    <xf numFmtId="170" fontId="34" fillId="16" borderId="27" xfId="54" applyNumberFormat="1" applyFont="1" applyFill="1" applyBorder="1" applyAlignment="1">
      <alignment horizontal="center" vertical="center"/>
    </xf>
    <xf numFmtId="170" fontId="34" fillId="16" borderId="28" xfId="54" applyNumberFormat="1" applyFont="1" applyFill="1" applyBorder="1" applyAlignment="1">
      <alignment horizontal="center" vertical="center"/>
    </xf>
    <xf numFmtId="170" fontId="34" fillId="16" borderId="29" xfId="54" applyNumberFormat="1" applyFont="1" applyFill="1" applyBorder="1" applyAlignment="1">
      <alignment horizontal="center" vertical="center"/>
    </xf>
    <xf numFmtId="170" fontId="34" fillId="16" borderId="30" xfId="54" applyNumberFormat="1" applyFont="1" applyFill="1" applyBorder="1" applyAlignment="1">
      <alignment horizontal="center" vertical="center"/>
    </xf>
    <xf numFmtId="170" fontId="34" fillId="16" borderId="38" xfId="54" applyNumberFormat="1" applyFont="1" applyFill="1" applyBorder="1" applyAlignment="1">
      <alignment horizontal="center" vertical="center"/>
    </xf>
    <xf numFmtId="0" fontId="39" fillId="0" borderId="0" xfId="54" applyFont="1" applyAlignment="1">
      <alignment horizontal="right" vertical="center"/>
    </xf>
    <xf numFmtId="0" fontId="40" fillId="0" borderId="0" xfId="54" applyFont="1" applyAlignment="1">
      <alignment horizontal="right" vertical="center"/>
    </xf>
    <xf numFmtId="0" fontId="41" fillId="0" borderId="0" xfId="54" applyFont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26" fillId="16" borderId="16" xfId="0" applyFont="1" applyFill="1" applyBorder="1" applyAlignment="1">
      <alignment horizontal="left" vertical="center"/>
    </xf>
    <xf numFmtId="1" fontId="34" fillId="14" borderId="25" xfId="0" applyNumberFormat="1" applyFont="1" applyFill="1" applyBorder="1" applyAlignment="1">
      <alignment horizontal="center" vertical="center"/>
    </xf>
    <xf numFmtId="1" fontId="34" fillId="14" borderId="23" xfId="0" applyNumberFormat="1" applyFont="1" applyFill="1" applyBorder="1" applyAlignment="1">
      <alignment horizontal="center" vertical="center"/>
    </xf>
    <xf numFmtId="1" fontId="34" fillId="14" borderId="64" xfId="0" applyNumberFormat="1" applyFont="1" applyFill="1" applyBorder="1" applyAlignment="1">
      <alignment horizontal="center" vertical="center"/>
    </xf>
    <xf numFmtId="1" fontId="34" fillId="0" borderId="25" xfId="0" applyNumberFormat="1" applyFont="1" applyBorder="1" applyAlignment="1">
      <alignment horizontal="center" vertical="center"/>
    </xf>
    <xf numFmtId="1" fontId="34" fillId="0" borderId="23" xfId="0" applyNumberFormat="1" applyFont="1" applyBorder="1" applyAlignment="1">
      <alignment horizontal="center" vertical="center"/>
    </xf>
    <xf numFmtId="1" fontId="34" fillId="0" borderId="64" xfId="0" applyNumberFormat="1" applyFont="1" applyBorder="1" applyAlignment="1">
      <alignment horizontal="center" vertical="center"/>
    </xf>
    <xf numFmtId="1" fontId="34" fillId="14" borderId="26" xfId="0" applyNumberFormat="1" applyFont="1" applyFill="1" applyBorder="1" applyAlignment="1">
      <alignment horizontal="center" vertical="center"/>
    </xf>
    <xf numFmtId="1" fontId="34" fillId="16" borderId="18" xfId="54" applyNumberFormat="1" applyFont="1" applyFill="1" applyBorder="1" applyAlignment="1">
      <alignment horizontal="center" vertical="center"/>
    </xf>
    <xf numFmtId="1" fontId="34" fillId="16" borderId="19" xfId="54" applyNumberFormat="1" applyFont="1" applyFill="1" applyBorder="1" applyAlignment="1">
      <alignment horizontal="center" vertical="center"/>
    </xf>
    <xf numFmtId="1" fontId="34" fillId="16" borderId="65" xfId="54" applyNumberFormat="1" applyFont="1" applyFill="1" applyBorder="1" applyAlignment="1">
      <alignment horizontal="center" vertical="center"/>
    </xf>
    <xf numFmtId="1" fontId="34" fillId="16" borderId="66" xfId="54" applyNumberFormat="1" applyFont="1" applyFill="1" applyBorder="1" applyAlignment="1">
      <alignment horizontal="center" vertical="center"/>
    </xf>
    <xf numFmtId="0" fontId="26" fillId="16" borderId="21" xfId="0" applyFont="1" applyFill="1" applyBorder="1" applyAlignment="1">
      <alignment horizontal="left" vertical="center"/>
    </xf>
    <xf numFmtId="3" fontId="26" fillId="15" borderId="54" xfId="54" applyNumberFormat="1" applyFont="1" applyFill="1" applyBorder="1" applyAlignment="1">
      <alignment horizontal="left" vertical="center"/>
    </xf>
    <xf numFmtId="0" fontId="26" fillId="16" borderId="54" xfId="0" applyFont="1" applyFill="1" applyBorder="1" applyAlignment="1">
      <alignment horizontal="left"/>
    </xf>
    <xf numFmtId="170" fontId="34" fillId="16" borderId="18" xfId="54" applyNumberFormat="1" applyFont="1" applyFill="1" applyBorder="1" applyAlignment="1">
      <alignment horizontal="center" vertical="center"/>
    </xf>
    <xf numFmtId="170" fontId="34" fillId="16" borderId="19" xfId="54" applyNumberFormat="1" applyFont="1" applyFill="1" applyBorder="1" applyAlignment="1">
      <alignment horizontal="center" vertical="center"/>
    </xf>
    <xf numFmtId="170" fontId="34" fillId="16" borderId="65" xfId="54" applyNumberFormat="1" applyFont="1" applyFill="1" applyBorder="1" applyAlignment="1">
      <alignment horizontal="center" vertical="center"/>
    </xf>
    <xf numFmtId="170" fontId="34" fillId="16" borderId="20" xfId="54" applyNumberFormat="1" applyFont="1" applyFill="1" applyBorder="1" applyAlignment="1">
      <alignment horizontal="center" vertical="center"/>
    </xf>
    <xf numFmtId="170" fontId="34" fillId="16" borderId="66" xfId="54" applyNumberFormat="1" applyFont="1" applyFill="1" applyBorder="1" applyAlignment="1">
      <alignment horizontal="center" vertical="center"/>
    </xf>
    <xf numFmtId="165" fontId="34" fillId="16" borderId="18" xfId="54" applyNumberFormat="1" applyFont="1" applyFill="1" applyBorder="1" applyAlignment="1">
      <alignment horizontal="center" vertical="center"/>
    </xf>
    <xf numFmtId="165" fontId="34" fillId="16" borderId="19" xfId="54" applyNumberFormat="1" applyFont="1" applyFill="1" applyBorder="1" applyAlignment="1">
      <alignment horizontal="center" vertical="center"/>
    </xf>
    <xf numFmtId="165" fontId="34" fillId="16" borderId="65" xfId="54" applyNumberFormat="1" applyFont="1" applyFill="1" applyBorder="1" applyAlignment="1">
      <alignment horizontal="center" vertical="center"/>
    </xf>
    <xf numFmtId="0" fontId="35" fillId="18" borderId="36" xfId="0" applyFont="1" applyFill="1" applyBorder="1" applyAlignment="1">
      <alignment horizontal="center" vertical="center"/>
    </xf>
    <xf numFmtId="0" fontId="35" fillId="18" borderId="37" xfId="0" applyFont="1" applyFill="1" applyBorder="1" applyAlignment="1">
      <alignment horizontal="center" vertical="center"/>
    </xf>
    <xf numFmtId="0" fontId="35" fillId="18" borderId="17" xfId="0" applyFont="1" applyFill="1" applyBorder="1" applyAlignment="1">
      <alignment horizontal="center" vertical="center"/>
    </xf>
    <xf numFmtId="0" fontId="35" fillId="18" borderId="14" xfId="0" applyFont="1" applyFill="1" applyBorder="1" applyAlignment="1">
      <alignment horizontal="center"/>
    </xf>
    <xf numFmtId="3" fontId="35" fillId="18" borderId="16" xfId="0" applyNumberFormat="1" applyFont="1" applyFill="1" applyBorder="1" applyAlignment="1">
      <alignment horizontal="center" vertical="center"/>
    </xf>
    <xf numFmtId="3" fontId="35" fillId="18" borderId="21" xfId="0" applyNumberFormat="1" applyFont="1" applyFill="1" applyBorder="1" applyAlignment="1">
      <alignment horizontal="center" vertical="center"/>
    </xf>
    <xf numFmtId="170" fontId="35" fillId="18" borderId="16" xfId="0" applyNumberFormat="1" applyFont="1" applyFill="1" applyBorder="1" applyAlignment="1">
      <alignment horizontal="center"/>
    </xf>
    <xf numFmtId="3" fontId="35" fillId="18" borderId="54" xfId="0" applyNumberFormat="1" applyFont="1" applyFill="1" applyBorder="1" applyAlignment="1">
      <alignment horizontal="center" vertical="center"/>
    </xf>
    <xf numFmtId="2" fontId="35" fillId="18" borderId="54" xfId="0" applyNumberFormat="1" applyFont="1" applyFill="1" applyBorder="1" applyAlignment="1">
      <alignment horizontal="center" vertical="center"/>
    </xf>
    <xf numFmtId="2" fontId="35" fillId="18" borderId="16" xfId="0" applyNumberFormat="1" applyFont="1" applyFill="1" applyBorder="1" applyAlignment="1">
      <alignment horizontal="center" vertical="center"/>
    </xf>
    <xf numFmtId="1" fontId="35" fillId="18" borderId="16" xfId="0" applyNumberFormat="1" applyFont="1" applyFill="1" applyBorder="1" applyAlignment="1">
      <alignment horizontal="center" vertical="center"/>
    </xf>
    <xf numFmtId="1" fontId="35" fillId="18" borderId="21" xfId="0" applyNumberFormat="1" applyFont="1" applyFill="1" applyBorder="1" applyAlignment="1">
      <alignment horizontal="center" vertical="center"/>
    </xf>
    <xf numFmtId="0" fontId="35" fillId="18" borderId="39" xfId="0" applyFont="1" applyFill="1" applyBorder="1" applyAlignment="1">
      <alignment horizontal="center" vertical="center"/>
    </xf>
    <xf numFmtId="1" fontId="35" fillId="18" borderId="40" xfId="0" applyNumberFormat="1" applyFont="1" applyFill="1" applyBorder="1" applyAlignment="1">
      <alignment horizontal="center" vertical="center"/>
    </xf>
    <xf numFmtId="1" fontId="35" fillId="18" borderId="17" xfId="0" applyNumberFormat="1" applyFont="1" applyFill="1" applyBorder="1" applyAlignment="1">
      <alignment horizontal="center" vertical="center"/>
    </xf>
    <xf numFmtId="0" fontId="43" fillId="14" borderId="16" xfId="54" applyFont="1" applyFill="1" applyBorder="1" applyAlignment="1">
      <alignment vertical="center" wrapText="1"/>
    </xf>
    <xf numFmtId="3" fontId="45" fillId="15" borderId="60" xfId="54" applyNumberFormat="1" applyFont="1" applyFill="1" applyBorder="1" applyAlignment="1">
      <alignment horizontal="center" vertical="center"/>
    </xf>
    <xf numFmtId="3" fontId="45" fillId="15" borderId="61" xfId="54" applyNumberFormat="1" applyFont="1" applyFill="1" applyBorder="1" applyAlignment="1">
      <alignment horizontal="center" vertical="center"/>
    </xf>
    <xf numFmtId="3" fontId="45" fillId="15" borderId="0" xfId="54" applyNumberFormat="1" applyFont="1" applyFill="1" applyAlignment="1">
      <alignment horizontal="center" vertical="center"/>
    </xf>
    <xf numFmtId="3" fontId="45" fillId="15" borderId="62" xfId="54" applyNumberFormat="1" applyFont="1" applyFill="1" applyBorder="1" applyAlignment="1">
      <alignment horizontal="center" vertical="center"/>
    </xf>
    <xf numFmtId="3" fontId="45" fillId="15" borderId="18" xfId="54" applyNumberFormat="1" applyFont="1" applyFill="1" applyBorder="1" applyAlignment="1">
      <alignment horizontal="center" vertical="center"/>
    </xf>
    <xf numFmtId="3" fontId="45" fillId="15" borderId="63" xfId="54" applyNumberFormat="1" applyFont="1" applyFill="1" applyBorder="1" applyAlignment="1">
      <alignment horizontal="center" vertical="center"/>
    </xf>
    <xf numFmtId="3" fontId="45" fillId="15" borderId="50" xfId="54" applyNumberFormat="1" applyFont="1" applyFill="1" applyBorder="1" applyAlignment="1">
      <alignment horizontal="center" vertical="center"/>
    </xf>
    <xf numFmtId="3" fontId="45" fillId="15" borderId="47" xfId="54" applyNumberFormat="1" applyFont="1" applyFill="1" applyBorder="1" applyAlignment="1">
      <alignment horizontal="center" vertical="center"/>
    </xf>
    <xf numFmtId="3" fontId="45" fillId="15" borderId="48" xfId="54" applyNumberFormat="1" applyFont="1" applyFill="1" applyBorder="1" applyAlignment="1">
      <alignment horizontal="center" vertical="center"/>
    </xf>
    <xf numFmtId="3" fontId="45" fillId="15" borderId="46" xfId="54" applyNumberFormat="1" applyFont="1" applyFill="1" applyBorder="1" applyAlignment="1">
      <alignment horizontal="center" vertical="center"/>
    </xf>
    <xf numFmtId="3" fontId="45" fillId="15" borderId="25" xfId="54" applyNumberFormat="1" applyFont="1" applyFill="1" applyBorder="1" applyAlignment="1">
      <alignment horizontal="center" vertical="center"/>
    </xf>
    <xf numFmtId="3" fontId="45" fillId="15" borderId="49" xfId="54" applyNumberFormat="1" applyFont="1" applyFill="1" applyBorder="1" applyAlignment="1">
      <alignment horizontal="center" vertical="center"/>
    </xf>
    <xf numFmtId="3" fontId="45" fillId="15" borderId="22" xfId="54" applyNumberFormat="1" applyFont="1" applyFill="1" applyBorder="1" applyAlignment="1">
      <alignment horizontal="center" vertical="center"/>
    </xf>
    <xf numFmtId="3" fontId="45" fillId="15" borderId="23" xfId="54" applyNumberFormat="1" applyFont="1" applyFill="1" applyBorder="1" applyAlignment="1">
      <alignment horizontal="center" vertical="center"/>
    </xf>
    <xf numFmtId="3" fontId="45" fillId="15" borderId="64" xfId="54" applyNumberFormat="1" applyFont="1" applyFill="1" applyBorder="1" applyAlignment="1">
      <alignment horizontal="center" vertical="center"/>
    </xf>
    <xf numFmtId="3" fontId="45" fillId="15" borderId="26" xfId="54" applyNumberFormat="1" applyFont="1" applyFill="1" applyBorder="1" applyAlignment="1">
      <alignment horizontal="center" vertical="center"/>
    </xf>
    <xf numFmtId="3" fontId="34" fillId="0" borderId="50" xfId="0" applyNumberFormat="1" applyFont="1" applyBorder="1" applyAlignment="1">
      <alignment horizontal="center" vertical="center"/>
    </xf>
    <xf numFmtId="1" fontId="34" fillId="0" borderId="50" xfId="0" applyNumberFormat="1" applyFont="1" applyBorder="1" applyAlignment="1">
      <alignment horizontal="center" vertical="center"/>
    </xf>
    <xf numFmtId="1" fontId="34" fillId="0" borderId="22" xfId="0" applyNumberFormat="1" applyFont="1" applyBorder="1" applyAlignment="1">
      <alignment horizontal="center" vertical="center"/>
    </xf>
    <xf numFmtId="3" fontId="34" fillId="14" borderId="67" xfId="0" applyNumberFormat="1" applyFont="1" applyFill="1" applyBorder="1" applyAlignment="1">
      <alignment horizontal="center" vertical="center"/>
    </xf>
    <xf numFmtId="3" fontId="34" fillId="14" borderId="68" xfId="0" applyNumberFormat="1" applyFont="1" applyFill="1" applyBorder="1" applyAlignment="1">
      <alignment horizontal="center" vertical="center"/>
    </xf>
    <xf numFmtId="3" fontId="34" fillId="14" borderId="69" xfId="0" applyNumberFormat="1" applyFont="1" applyFill="1" applyBorder="1" applyAlignment="1">
      <alignment horizontal="center" vertical="center"/>
    </xf>
    <xf numFmtId="0" fontId="35" fillId="18" borderId="13" xfId="0" applyFont="1" applyFill="1" applyBorder="1" applyAlignment="1">
      <alignment horizontal="center" vertical="center"/>
    </xf>
    <xf numFmtId="170" fontId="34" fillId="16" borderId="53" xfId="54" applyNumberFormat="1" applyFont="1" applyFill="1" applyBorder="1" applyAlignment="1">
      <alignment horizontal="center" vertical="center"/>
    </xf>
    <xf numFmtId="170" fontId="34" fillId="16" borderId="64" xfId="54" applyNumberFormat="1" applyFont="1" applyFill="1" applyBorder="1" applyAlignment="1">
      <alignment horizontal="center" vertical="center"/>
    </xf>
    <xf numFmtId="170" fontId="34" fillId="16" borderId="70" xfId="54" applyNumberFormat="1" applyFont="1" applyFill="1" applyBorder="1" applyAlignment="1">
      <alignment horizontal="center" vertical="center"/>
    </xf>
    <xf numFmtId="0" fontId="35" fillId="18" borderId="71" xfId="0" applyFont="1" applyFill="1" applyBorder="1" applyAlignment="1">
      <alignment horizontal="center" vertical="center"/>
    </xf>
    <xf numFmtId="1" fontId="34" fillId="0" borderId="49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center" vertical="center"/>
    </xf>
    <xf numFmtId="0" fontId="37" fillId="17" borderId="66" xfId="0" applyFont="1" applyFill="1" applyBorder="1" applyAlignment="1">
      <alignment horizontal="center" vertical="center"/>
    </xf>
    <xf numFmtId="0" fontId="37" fillId="17" borderId="72" xfId="0" applyFont="1" applyFill="1" applyBorder="1" applyAlignment="1">
      <alignment horizontal="center" vertical="center"/>
    </xf>
    <xf numFmtId="0" fontId="37" fillId="17" borderId="73" xfId="0" applyFont="1" applyFill="1" applyBorder="1" applyAlignment="1">
      <alignment horizontal="center" vertical="center"/>
    </xf>
    <xf numFmtId="0" fontId="37" fillId="17" borderId="74" xfId="0" applyFont="1" applyFill="1" applyBorder="1" applyAlignment="1">
      <alignment horizontal="center" vertical="center"/>
    </xf>
    <xf numFmtId="1" fontId="34" fillId="16" borderId="53" xfId="54" applyNumberFormat="1" applyFont="1" applyFill="1" applyBorder="1" applyAlignment="1">
      <alignment horizontal="center" vertical="center"/>
    </xf>
    <xf numFmtId="1" fontId="34" fillId="16" borderId="64" xfId="54" applyNumberFormat="1" applyFont="1" applyFill="1" applyBorder="1" applyAlignment="1">
      <alignment horizontal="center" vertical="center"/>
    </xf>
    <xf numFmtId="1" fontId="34" fillId="16" borderId="70" xfId="54" applyNumberFormat="1" applyFont="1" applyFill="1" applyBorder="1" applyAlignment="1">
      <alignment horizontal="center" vertical="center"/>
    </xf>
    <xf numFmtId="165" fontId="34" fillId="16" borderId="66" xfId="54" applyNumberFormat="1" applyFont="1" applyFill="1" applyBorder="1" applyAlignment="1">
      <alignment horizontal="center" vertical="center"/>
    </xf>
    <xf numFmtId="165" fontId="34" fillId="16" borderId="22" xfId="54" applyNumberFormat="1" applyFont="1" applyFill="1" applyBorder="1" applyAlignment="1">
      <alignment horizontal="center" vertical="center"/>
    </xf>
    <xf numFmtId="165" fontId="34" fillId="16" borderId="38" xfId="54" applyNumberFormat="1" applyFont="1" applyFill="1" applyBorder="1" applyAlignment="1">
      <alignment horizontal="center" vertical="center"/>
    </xf>
    <xf numFmtId="1" fontId="34" fillId="14" borderId="67" xfId="0" applyNumberFormat="1" applyFont="1" applyFill="1" applyBorder="1" applyAlignment="1">
      <alignment horizontal="center" vertical="center"/>
    </xf>
    <xf numFmtId="1" fontId="34" fillId="14" borderId="68" xfId="0" applyNumberFormat="1" applyFont="1" applyFill="1" applyBorder="1" applyAlignment="1">
      <alignment horizontal="center" vertical="center"/>
    </xf>
    <xf numFmtId="1" fontId="34" fillId="14" borderId="69" xfId="0" applyNumberFormat="1" applyFont="1" applyFill="1" applyBorder="1" applyAlignment="1">
      <alignment horizontal="center" vertical="center"/>
    </xf>
    <xf numFmtId="165" fontId="34" fillId="16" borderId="75" xfId="54" applyNumberFormat="1" applyFont="1" applyFill="1" applyBorder="1" applyAlignment="1">
      <alignment horizontal="center" vertical="center"/>
    </xf>
    <xf numFmtId="165" fontId="34" fillId="16" borderId="76" xfId="54" applyNumberFormat="1" applyFont="1" applyFill="1" applyBorder="1" applyAlignment="1">
      <alignment horizontal="center" vertical="center"/>
    </xf>
    <xf numFmtId="165" fontId="34" fillId="16" borderId="77" xfId="54" applyNumberFormat="1" applyFont="1" applyFill="1" applyBorder="1" applyAlignment="1">
      <alignment horizontal="center" vertical="center"/>
    </xf>
    <xf numFmtId="1" fontId="34" fillId="0" borderId="67" xfId="0" applyNumberFormat="1" applyFont="1" applyBorder="1" applyAlignment="1">
      <alignment horizontal="center" vertical="center"/>
    </xf>
    <xf numFmtId="1" fontId="34" fillId="0" borderId="68" xfId="0" applyNumberFormat="1" applyFont="1" applyBorder="1" applyAlignment="1">
      <alignment horizontal="center" vertical="center"/>
    </xf>
    <xf numFmtId="1" fontId="34" fillId="0" borderId="69" xfId="0" applyNumberFormat="1" applyFont="1" applyBorder="1" applyAlignment="1">
      <alignment horizontal="center" vertical="center"/>
    </xf>
    <xf numFmtId="3" fontId="34" fillId="15" borderId="78" xfId="54" applyNumberFormat="1" applyFont="1" applyFill="1" applyBorder="1" applyAlignment="1">
      <alignment horizontal="center" vertical="center"/>
    </xf>
    <xf numFmtId="3" fontId="34" fillId="15" borderId="79" xfId="54" applyNumberFormat="1" applyFont="1" applyFill="1" applyBorder="1" applyAlignment="1">
      <alignment horizontal="center" vertical="center"/>
    </xf>
    <xf numFmtId="3" fontId="34" fillId="15" borderId="80" xfId="54" applyNumberFormat="1" applyFont="1" applyFill="1" applyBorder="1" applyAlignment="1">
      <alignment horizontal="center" vertical="center"/>
    </xf>
    <xf numFmtId="3" fontId="34" fillId="15" borderId="81" xfId="54" applyNumberFormat="1" applyFont="1" applyFill="1" applyBorder="1" applyAlignment="1">
      <alignment horizontal="center" vertical="center"/>
    </xf>
    <xf numFmtId="3" fontId="34" fillId="15" borderId="82" xfId="54" applyNumberFormat="1" applyFont="1" applyFill="1" applyBorder="1" applyAlignment="1">
      <alignment horizontal="center" vertical="center"/>
    </xf>
    <xf numFmtId="3" fontId="34" fillId="15" borderId="83" xfId="54" applyNumberFormat="1" applyFont="1" applyFill="1" applyBorder="1" applyAlignment="1">
      <alignment horizontal="center" vertical="center"/>
    </xf>
    <xf numFmtId="3" fontId="34" fillId="15" borderId="84" xfId="54" applyNumberFormat="1" applyFont="1" applyFill="1" applyBorder="1" applyAlignment="1">
      <alignment horizontal="center" vertical="center"/>
    </xf>
    <xf numFmtId="3" fontId="34" fillId="15" borderId="85" xfId="54" applyNumberFormat="1" applyFont="1" applyFill="1" applyBorder="1" applyAlignment="1">
      <alignment horizontal="center" vertical="center"/>
    </xf>
    <xf numFmtId="3" fontId="34" fillId="15" borderId="86" xfId="54" applyNumberFormat="1" applyFont="1" applyFill="1" applyBorder="1" applyAlignment="1">
      <alignment horizontal="center" vertical="center"/>
    </xf>
    <xf numFmtId="3" fontId="34" fillId="15" borderId="87" xfId="54" applyNumberFormat="1" applyFont="1" applyFill="1" applyBorder="1" applyAlignment="1">
      <alignment horizontal="center" vertical="center"/>
    </xf>
    <xf numFmtId="3" fontId="34" fillId="15" borderId="88" xfId="54" applyNumberFormat="1" applyFont="1" applyFill="1" applyBorder="1" applyAlignment="1">
      <alignment horizontal="center" vertical="center"/>
    </xf>
    <xf numFmtId="3" fontId="34" fillId="15" borderId="89" xfId="54" applyNumberFormat="1" applyFont="1" applyFill="1" applyBorder="1" applyAlignment="1">
      <alignment horizontal="center" vertical="center"/>
    </xf>
    <xf numFmtId="3" fontId="34" fillId="15" borderId="90" xfId="54" applyNumberFormat="1" applyFont="1" applyFill="1" applyBorder="1" applyAlignment="1">
      <alignment horizontal="center" vertical="center"/>
    </xf>
    <xf numFmtId="3" fontId="34" fillId="15" borderId="91" xfId="54" applyNumberFormat="1" applyFont="1" applyFill="1" applyBorder="1" applyAlignment="1">
      <alignment horizontal="center" vertical="center"/>
    </xf>
    <xf numFmtId="3" fontId="34" fillId="15" borderId="92" xfId="54" applyNumberFormat="1" applyFont="1" applyFill="1" applyBorder="1" applyAlignment="1">
      <alignment horizontal="center" vertical="center"/>
    </xf>
    <xf numFmtId="3" fontId="34" fillId="0" borderId="67" xfId="0" applyNumberFormat="1" applyFont="1" applyBorder="1" applyAlignment="1">
      <alignment horizontal="center" vertical="center"/>
    </xf>
    <xf numFmtId="3" fontId="34" fillId="0" borderId="68" xfId="0" applyNumberFormat="1" applyFont="1" applyBorder="1" applyAlignment="1">
      <alignment horizontal="center" vertical="center"/>
    </xf>
    <xf numFmtId="3" fontId="34" fillId="0" borderId="69" xfId="0" applyNumberFormat="1" applyFont="1" applyBorder="1" applyAlignment="1">
      <alignment horizontal="center" vertical="center"/>
    </xf>
    <xf numFmtId="3" fontId="34" fillId="15" borderId="93" xfId="54" applyNumberFormat="1" applyFont="1" applyFill="1" applyBorder="1" applyAlignment="1">
      <alignment horizontal="center" vertical="center"/>
    </xf>
    <xf numFmtId="3" fontId="34" fillId="15" borderId="94" xfId="54" applyNumberFormat="1" applyFont="1" applyFill="1" applyBorder="1" applyAlignment="1">
      <alignment horizontal="center" vertical="center"/>
    </xf>
    <xf numFmtId="3" fontId="34" fillId="15" borderId="95" xfId="54" applyNumberFormat="1" applyFont="1" applyFill="1" applyBorder="1" applyAlignment="1">
      <alignment horizontal="center" vertical="center"/>
    </xf>
    <xf numFmtId="3" fontId="34" fillId="15" borderId="96" xfId="54" applyNumberFormat="1" applyFont="1" applyFill="1" applyBorder="1" applyAlignment="1">
      <alignment horizontal="center" vertical="center"/>
    </xf>
    <xf numFmtId="3" fontId="34" fillId="15" borderId="97" xfId="54" applyNumberFormat="1" applyFont="1" applyFill="1" applyBorder="1" applyAlignment="1">
      <alignment horizontal="center" vertical="center"/>
    </xf>
    <xf numFmtId="0" fontId="36" fillId="0" borderId="0" xfId="54" applyFont="1" applyAlignment="1">
      <alignment horizontal="center" vertical="center"/>
    </xf>
    <xf numFmtId="0" fontId="36" fillId="0" borderId="11" xfId="54" applyFont="1" applyBorder="1" applyAlignment="1">
      <alignment horizontal="center" vertical="center"/>
    </xf>
    <xf numFmtId="0" fontId="27" fillId="14" borderId="42" xfId="0" applyFont="1" applyFill="1" applyBorder="1" applyAlignment="1">
      <alignment horizontal="center"/>
    </xf>
    <xf numFmtId="0" fontId="27" fillId="14" borderId="43" xfId="0" applyFont="1" applyFill="1" applyBorder="1" applyAlignment="1">
      <alignment horizontal="center"/>
    </xf>
    <xf numFmtId="0" fontId="27" fillId="14" borderId="44" xfId="0" applyFont="1" applyFill="1" applyBorder="1" applyAlignment="1">
      <alignment horizontal="center"/>
    </xf>
    <xf numFmtId="0" fontId="28" fillId="14" borderId="12" xfId="54" applyFont="1" applyFill="1" applyBorder="1" applyAlignment="1">
      <alignment horizontal="center" vertical="center"/>
    </xf>
    <xf numFmtId="0" fontId="28" fillId="14" borderId="13" xfId="54" applyFont="1" applyFill="1" applyBorder="1" applyAlignment="1">
      <alignment horizontal="center" vertical="center"/>
    </xf>
    <xf numFmtId="0" fontId="28" fillId="14" borderId="17" xfId="54" applyFont="1" applyFill="1" applyBorder="1" applyAlignment="1">
      <alignment horizontal="center" vertical="center"/>
    </xf>
    <xf numFmtId="0" fontId="28" fillId="14" borderId="39" xfId="54" applyFont="1" applyFill="1" applyBorder="1" applyAlignment="1">
      <alignment horizontal="center" vertical="center"/>
    </xf>
    <xf numFmtId="0" fontId="28" fillId="14" borderId="40" xfId="54" applyFont="1" applyFill="1" applyBorder="1" applyAlignment="1">
      <alignment horizontal="center" vertical="center"/>
    </xf>
    <xf numFmtId="0" fontId="28" fillId="14" borderId="45" xfId="54" applyFont="1" applyFill="1" applyBorder="1" applyAlignment="1">
      <alignment horizontal="center" vertical="center"/>
    </xf>
    <xf numFmtId="0" fontId="27" fillId="14" borderId="12" xfId="54" applyFont="1" applyFill="1" applyBorder="1" applyAlignment="1">
      <alignment horizontal="center" vertical="center"/>
    </xf>
    <xf numFmtId="0" fontId="27" fillId="14" borderId="13" xfId="54" applyFont="1" applyFill="1" applyBorder="1" applyAlignment="1">
      <alignment horizontal="center" vertical="center"/>
    </xf>
    <xf numFmtId="0" fontId="27" fillId="14" borderId="17" xfId="54" applyFont="1" applyFill="1" applyBorder="1" applyAlignment="1">
      <alignment horizontal="center" vertical="center"/>
    </xf>
  </cellXfs>
  <cellStyles count="69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40% - Accent1" xfId="13" xr:uid="{00000000-0005-0000-0000-00000C000000}"/>
    <cellStyle name="40% - Accent1 2" xfId="14" xr:uid="{00000000-0005-0000-0000-00000D000000}"/>
    <cellStyle name="40% - Accent2" xfId="15" xr:uid="{00000000-0005-0000-0000-00000E000000}"/>
    <cellStyle name="40% - Accent2 2" xfId="16" xr:uid="{00000000-0005-0000-0000-00000F000000}"/>
    <cellStyle name="40% - Accent3" xfId="17" xr:uid="{00000000-0005-0000-0000-000010000000}"/>
    <cellStyle name="40% - Accent3 2" xfId="18" xr:uid="{00000000-0005-0000-0000-000011000000}"/>
    <cellStyle name="40% - Accent4" xfId="19" xr:uid="{00000000-0005-0000-0000-000012000000}"/>
    <cellStyle name="40% - Accent4 2" xfId="20" xr:uid="{00000000-0005-0000-0000-000013000000}"/>
    <cellStyle name="40% - Accent5" xfId="21" xr:uid="{00000000-0005-0000-0000-000014000000}"/>
    <cellStyle name="40% - Accent5 2" xfId="22" xr:uid="{00000000-0005-0000-0000-000015000000}"/>
    <cellStyle name="40% - Accent6" xfId="23" xr:uid="{00000000-0005-0000-0000-000016000000}"/>
    <cellStyle name="40% - Accent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Accent1" xfId="31" xr:uid="{00000000-0005-0000-0000-00001E000000}"/>
    <cellStyle name="Accent2" xfId="32" xr:uid="{00000000-0005-0000-0000-00001F000000}"/>
    <cellStyle name="Accent3" xfId="33" xr:uid="{00000000-0005-0000-0000-000020000000}"/>
    <cellStyle name="Accent4" xfId="34" xr:uid="{00000000-0005-0000-0000-000021000000}"/>
    <cellStyle name="Accent5" xfId="35" xr:uid="{00000000-0005-0000-0000-000022000000}"/>
    <cellStyle name="Accent6" xfId="36" xr:uid="{00000000-0005-0000-0000-000023000000}"/>
    <cellStyle name="Bad" xfId="37" xr:uid="{00000000-0005-0000-0000-000024000000}"/>
    <cellStyle name="Calculation" xfId="38" xr:uid="{00000000-0005-0000-0000-000025000000}"/>
    <cellStyle name="čárky 2" xfId="39" xr:uid="{00000000-0005-0000-0000-000026000000}"/>
    <cellStyle name="Euro" xfId="40" xr:uid="{00000000-0005-0000-0000-000027000000}"/>
    <cellStyle name="Explanatory Text" xfId="41" xr:uid="{00000000-0005-0000-0000-000028000000}"/>
    <cellStyle name="Good" xfId="42" xr:uid="{00000000-0005-0000-0000-000029000000}"/>
    <cellStyle name="Heading 1" xfId="43" xr:uid="{00000000-0005-0000-0000-00002A000000}"/>
    <cellStyle name="Heading 2" xfId="44" xr:uid="{00000000-0005-0000-0000-00002B000000}"/>
    <cellStyle name="Heading 3" xfId="45" xr:uid="{00000000-0005-0000-0000-00002C000000}"/>
    <cellStyle name="Heading 4" xfId="46" xr:uid="{00000000-0005-0000-0000-00002D000000}"/>
    <cellStyle name="Check Cell" xfId="47" xr:uid="{00000000-0005-0000-0000-00002E000000}"/>
    <cellStyle name="Input" xfId="48" xr:uid="{00000000-0005-0000-0000-00002F000000}"/>
    <cellStyle name="Linked Cell" xfId="49" xr:uid="{00000000-0005-0000-0000-000030000000}"/>
    <cellStyle name="Milliers_Faurecia suivi des déchets 1005" xfId="50" xr:uid="{00000000-0005-0000-0000-000031000000}"/>
    <cellStyle name="Neutral" xfId="51" xr:uid="{00000000-0005-0000-0000-000032000000}"/>
    <cellStyle name="Normal_Results trend by month 2006" xfId="52" xr:uid="{00000000-0005-0000-0000-000033000000}"/>
    <cellStyle name="Normální" xfId="0" builtinId="0"/>
    <cellStyle name="Normální 10" xfId="53" xr:uid="{00000000-0005-0000-0000-000035000000}"/>
    <cellStyle name="normální 2" xfId="54" xr:uid="{00000000-0005-0000-0000-000036000000}"/>
    <cellStyle name="normální 3" xfId="55" xr:uid="{00000000-0005-0000-0000-000037000000}"/>
    <cellStyle name="normální 4" xfId="56" xr:uid="{00000000-0005-0000-0000-000038000000}"/>
    <cellStyle name="Normální 5" xfId="57" xr:uid="{00000000-0005-0000-0000-000039000000}"/>
    <cellStyle name="Normální 6" xfId="58" xr:uid="{00000000-0005-0000-0000-00003A000000}"/>
    <cellStyle name="Normální 7" xfId="59" xr:uid="{00000000-0005-0000-0000-00003B000000}"/>
    <cellStyle name="Normální 8" xfId="60" xr:uid="{00000000-0005-0000-0000-00003C000000}"/>
    <cellStyle name="Normální 9" xfId="61" xr:uid="{00000000-0005-0000-0000-00003D000000}"/>
    <cellStyle name="normální_Report ASSA ABLOY" xfId="62" xr:uid="{00000000-0005-0000-0000-00003E000000}"/>
    <cellStyle name="Note" xfId="63" xr:uid="{00000000-0005-0000-0000-00003F000000}"/>
    <cellStyle name="Output" xfId="64" xr:uid="{00000000-0005-0000-0000-000040000000}"/>
    <cellStyle name="procent 2" xfId="65" xr:uid="{00000000-0005-0000-0000-000041000000}"/>
    <cellStyle name="Title" xfId="66" xr:uid="{00000000-0005-0000-0000-000042000000}"/>
    <cellStyle name="Total" xfId="67" xr:uid="{00000000-0005-0000-0000-000043000000}"/>
    <cellStyle name="Warning Text" xfId="68" xr:uid="{00000000-0005-0000-0000-000044000000}"/>
  </cellStyles>
  <dxfs count="0"/>
  <tableStyles count="0" defaultTableStyle="TableStyleMedium9" defaultPivotStyle="PivotStyleLight16"/>
  <colors>
    <mruColors>
      <color rgb="FF68E43C"/>
      <color rgb="FF8CAE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36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Elektřina!$B$13</c:f>
              <c:strCache>
                <c:ptCount val="1"/>
                <c:pt idx="0">
                  <c:v>Poměr kWh / m3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Elektřina!$C$13:$N$13</c:f>
              <c:numCache>
                <c:formatCode>0.0</c:formatCode>
                <c:ptCount val="12"/>
                <c:pt idx="0">
                  <c:v>18.971897189718973</c:v>
                </c:pt>
                <c:pt idx="1">
                  <c:v>18.944664454671948</c:v>
                </c:pt>
                <c:pt idx="2">
                  <c:v>16.823626222913049</c:v>
                </c:pt>
                <c:pt idx="3">
                  <c:v>15.810707665467234</c:v>
                </c:pt>
                <c:pt idx="4">
                  <c:v>13.057773602630343</c:v>
                </c:pt>
                <c:pt idx="5">
                  <c:v>11.915304725867482</c:v>
                </c:pt>
                <c:pt idx="6">
                  <c:v>13.987566607460035</c:v>
                </c:pt>
                <c:pt idx="7">
                  <c:v>11.004784688995215</c:v>
                </c:pt>
                <c:pt idx="8">
                  <c:v>10.48083111151972</c:v>
                </c:pt>
                <c:pt idx="9">
                  <c:v>12.884631686021869</c:v>
                </c:pt>
                <c:pt idx="10">
                  <c:v>16.94601351977035</c:v>
                </c:pt>
                <c:pt idx="11">
                  <c:v>23.365271474197343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D-454E-9C12-CFE701FBE39E}"/>
            </c:ext>
          </c:extLst>
        </c:ser>
        <c:ser>
          <c:idx val="2"/>
          <c:order val="1"/>
          <c:tx>
            <c:strRef>
              <c:f>Elektřina!$B$14</c:f>
              <c:strCache>
                <c:ptCount val="1"/>
                <c:pt idx="0">
                  <c:v>Poměr kWh / m3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Elektřina!$C$14:$N$14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D-454E-9C12-CFE701FB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66144"/>
        <c:axId val="82167680"/>
      </c:lineChart>
      <c:catAx>
        <c:axId val="821661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2167680"/>
        <c:crosses val="autoZero"/>
        <c:auto val="1"/>
        <c:lblAlgn val="ctr"/>
        <c:lblOffset val="100"/>
        <c:noMultiLvlLbl val="0"/>
      </c:catAx>
      <c:valAx>
        <c:axId val="82167680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layout>
            <c:manualLayout>
              <c:xMode val="edge"/>
              <c:yMode val="edge"/>
              <c:x val="9.4649000113408727E-3"/>
              <c:y val="0.316953098254024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21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95"/>
          <c:y val="0.32587143839261118"/>
          <c:w val="0.1240636525722765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EE12-408A-A20D-C4EAD9023474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E12-408A-A20D-C4EAD902347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EE12-408A-A20D-C4EAD9023474}"/>
              </c:ext>
            </c:extLst>
          </c:dPt>
          <c:cat>
            <c:strRef>
              <c:f>'Plyn - vytápění'!$B$17:$B$20</c:f>
              <c:strCache>
                <c:ptCount val="4"/>
                <c:pt idx="0">
                  <c:v>Poměr kWh / m2 2023</c:v>
                </c:pt>
                <c:pt idx="1">
                  <c:v>Poměr kWh / m2 2024</c:v>
                </c:pt>
                <c:pt idx="2">
                  <c:v>Poměr kWh / m2 2025</c:v>
                </c:pt>
                <c:pt idx="3">
                  <c:v>Poměr kWh / m2 2026</c:v>
                </c:pt>
              </c:strCache>
            </c:strRef>
          </c:cat>
          <c:val>
            <c:numRef>
              <c:f>'Plyn - vytápění'!$O$17:$O$20</c:f>
              <c:numCache>
                <c:formatCode>#,##0</c:formatCode>
                <c:ptCount val="4"/>
                <c:pt idx="0">
                  <c:v>10.057820319712356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12-408A-A20D-C4EAD9023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670656"/>
        <c:axId val="95672192"/>
      </c:barChart>
      <c:catAx>
        <c:axId val="9567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672192"/>
        <c:crosses val="autoZero"/>
        <c:auto val="1"/>
        <c:lblAlgn val="ctr"/>
        <c:lblOffset val="100"/>
        <c:noMultiLvlLbl val="0"/>
      </c:catAx>
      <c:valAx>
        <c:axId val="956721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5670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5E-2"/>
          <c:w val="0.7880465357294727"/>
          <c:h val="0.80364464918392164"/>
        </c:manualLayout>
      </c:layout>
      <c:lineChart>
        <c:grouping val="standard"/>
        <c:varyColors val="0"/>
        <c:ser>
          <c:idx val="0"/>
          <c:order val="0"/>
          <c:tx>
            <c:strRef>
              <c:f>'Plyn - vytápění'!$B$9</c:f>
              <c:strCache>
                <c:ptCount val="1"/>
                <c:pt idx="0">
                  <c:v>Spotřeba [MWh]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'Plyn - vytápění'!$C$4:$N$4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'Plyn - vytápění'!$C$9:$N$9</c:f>
              <c:numCache>
                <c:formatCode>0</c:formatCode>
                <c:ptCount val="12"/>
                <c:pt idx="0">
                  <c:v>245</c:v>
                </c:pt>
                <c:pt idx="1">
                  <c:v>248</c:v>
                </c:pt>
                <c:pt idx="2">
                  <c:v>153</c:v>
                </c:pt>
                <c:pt idx="3">
                  <c:v>84</c:v>
                </c:pt>
                <c:pt idx="4">
                  <c:v>15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39</c:v>
                </c:pt>
                <c:pt idx="10">
                  <c:v>169</c:v>
                </c:pt>
                <c:pt idx="11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0-4D93-AD63-0EE3375FAAD2}"/>
            </c:ext>
          </c:extLst>
        </c:ser>
        <c:ser>
          <c:idx val="1"/>
          <c:order val="1"/>
          <c:tx>
            <c:strRef>
              <c:f>'Plyn - vytápění'!$B$10</c:f>
              <c:strCache>
                <c:ptCount val="1"/>
                <c:pt idx="0">
                  <c:v>Spotřeba [MWh] 2024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'Plyn - vytápění'!$C$4:$N$4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'Plyn - vytápění'!$C$10:$N$10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0-4D93-AD63-0EE3375FA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01312"/>
        <c:axId val="99123584"/>
      </c:lineChart>
      <c:catAx>
        <c:axId val="991013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23584"/>
        <c:crosses val="autoZero"/>
        <c:auto val="1"/>
        <c:lblAlgn val="ctr"/>
        <c:lblOffset val="100"/>
        <c:noMultiLvlLbl val="0"/>
      </c:catAx>
      <c:valAx>
        <c:axId val="99123584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Absolutní spotřeba</a:t>
                </a:r>
                <a:r>
                  <a:rPr lang="en-US"/>
                  <a:t> </a:t>
                </a:r>
                <a:r>
                  <a:rPr lang="en-US" sz="1400" b="1" i="0" u="none" strike="noStrike" baseline="0"/>
                  <a:t>[MWh]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6.4933332764257482E-3"/>
              <c:y val="0.28938466025080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01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06"/>
          <c:y val="0.32587143839261129"/>
          <c:w val="0.11438599866104535"/>
          <c:h val="0.1102580293405353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8F1-4219-9699-B94EF0D5A54E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8F1-4219-9699-B94EF0D5A54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48F1-4219-9699-B94EF0D5A54E}"/>
              </c:ext>
            </c:extLst>
          </c:dPt>
          <c:cat>
            <c:strRef>
              <c:f>'Plyn - vytápění'!$B$9:$B$12</c:f>
              <c:strCache>
                <c:ptCount val="4"/>
                <c:pt idx="0">
                  <c:v>Spotřeba [MWh] 2023</c:v>
                </c:pt>
                <c:pt idx="1">
                  <c:v>Spotřeba [MWh] 2024</c:v>
                </c:pt>
                <c:pt idx="2">
                  <c:v>Spotřeba [MWh] 2025</c:v>
                </c:pt>
                <c:pt idx="3">
                  <c:v>Spotřeba [MWh] 2026</c:v>
                </c:pt>
              </c:strCache>
            </c:strRef>
          </c:cat>
          <c:val>
            <c:numRef>
              <c:f>'Plyn - vytápění'!$O$9:$O$12</c:f>
              <c:numCache>
                <c:formatCode>#,##0</c:formatCode>
                <c:ptCount val="4"/>
                <c:pt idx="0">
                  <c:v>1242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F1-4219-9699-B94EF0D5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155968"/>
        <c:axId val="99157504"/>
      </c:barChart>
      <c:catAx>
        <c:axId val="9915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157504"/>
        <c:crosses val="autoZero"/>
        <c:auto val="1"/>
        <c:lblAlgn val="ctr"/>
        <c:lblOffset val="100"/>
        <c:noMultiLvlLbl val="0"/>
      </c:catAx>
      <c:valAx>
        <c:axId val="99157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915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36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'[2]Elektřina - technologie'!$B$13</c:f>
              <c:strCache>
                <c:ptCount val="1"/>
                <c:pt idx="0">
                  <c:v>Poměr kWh / t 2017</c:v>
                </c:pt>
              </c:strCache>
            </c:strRef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technologie'!$C$13:$N$13</c:f>
              <c:numCache>
                <c:formatCode>General</c:formatCode>
                <c:ptCount val="12"/>
                <c:pt idx="0">
                  <c:v>2.6607164727495407</c:v>
                </c:pt>
                <c:pt idx="1">
                  <c:v>2.5237027158098932</c:v>
                </c:pt>
                <c:pt idx="2">
                  <c:v>2.712584120564911</c:v>
                </c:pt>
                <c:pt idx="3">
                  <c:v>2.4154990299633541</c:v>
                </c:pt>
                <c:pt idx="4">
                  <c:v>2.1511434078241392</c:v>
                </c:pt>
                <c:pt idx="5">
                  <c:v>2.4469810532524021</c:v>
                </c:pt>
                <c:pt idx="6">
                  <c:v>1.9807021829406408</c:v>
                </c:pt>
                <c:pt idx="7">
                  <c:v>2.2244682200701993</c:v>
                </c:pt>
                <c:pt idx="8">
                  <c:v>1.9552047696216714</c:v>
                </c:pt>
                <c:pt idx="9">
                  <c:v>2.2950177801316487</c:v>
                </c:pt>
                <c:pt idx="10">
                  <c:v>2.0127455414835875</c:v>
                </c:pt>
                <c:pt idx="11">
                  <c:v>1.3121786073748742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C-4211-8EF7-C238985F92FC}"/>
            </c:ext>
          </c:extLst>
        </c:ser>
        <c:ser>
          <c:idx val="2"/>
          <c:order val="1"/>
          <c:tx>
            <c:strRef>
              <c:f>'[2]Elektřina - technologie'!$B$14</c:f>
              <c:strCache>
                <c:ptCount val="1"/>
                <c:pt idx="0">
                  <c:v>Poměr kWh / t 2018</c:v>
                </c:pt>
              </c:strCache>
            </c:strRef>
          </c:tx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technologie'!$C$14:$N$14</c:f>
              <c:numCache>
                <c:formatCode>General</c:formatCode>
                <c:ptCount val="12"/>
                <c:pt idx="0">
                  <c:v>3.2152634258843262</c:v>
                </c:pt>
                <c:pt idx="1">
                  <c:v>3.030712646568797</c:v>
                </c:pt>
                <c:pt idx="2">
                  <c:v>3.0103050649540215</c:v>
                </c:pt>
                <c:pt idx="3">
                  <c:v>2.2746656031414898</c:v>
                </c:pt>
                <c:pt idx="4">
                  <c:v>2.4172716437317154</c:v>
                </c:pt>
                <c:pt idx="5">
                  <c:v>2.4150536380597014</c:v>
                </c:pt>
                <c:pt idx="6">
                  <c:v>2.4299080367852861</c:v>
                </c:pt>
                <c:pt idx="7">
                  <c:v>2.0830587665903466</c:v>
                </c:pt>
                <c:pt idx="8">
                  <c:v>2.0825292796893016</c:v>
                </c:pt>
                <c:pt idx="9">
                  <c:v>2.2143857004414773</c:v>
                </c:pt>
                <c:pt idx="10">
                  <c:v>2.5523039907944978</c:v>
                </c:pt>
                <c:pt idx="11">
                  <c:v>2.6060689546599498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C-4211-8EF7-C238985F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9136"/>
        <c:axId val="99197312"/>
      </c:lineChart>
      <c:catAx>
        <c:axId val="991791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97312"/>
        <c:crosses val="autoZero"/>
        <c:auto val="1"/>
        <c:lblAlgn val="ctr"/>
        <c:lblOffset val="100"/>
        <c:noMultiLvlLbl val="0"/>
      </c:catAx>
      <c:valAx>
        <c:axId val="99197312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7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95"/>
          <c:y val="0.32587143839261118"/>
          <c:w val="0.1240636525722765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59EE-4AC9-A004-68374F689ABB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59EE-4AC9-A004-68374F689AB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59EE-4AC9-A004-68374F689ABB}"/>
              </c:ext>
            </c:extLst>
          </c:dPt>
          <c:cat>
            <c:strRef>
              <c:f>'[2]Elektřina - technologie'!$B$13:$B$16</c:f>
              <c:strCache>
                <c:ptCount val="4"/>
                <c:pt idx="0">
                  <c:v>Poměr kWh / t 2017</c:v>
                </c:pt>
                <c:pt idx="1">
                  <c:v>Poměr kWh / t 2018</c:v>
                </c:pt>
                <c:pt idx="2">
                  <c:v>Poměr kWh / t 2019</c:v>
                </c:pt>
                <c:pt idx="3">
                  <c:v>Poměr kWh / t 2020</c:v>
                </c:pt>
              </c:strCache>
            </c:strRef>
          </c:cat>
          <c:val>
            <c:numRef>
              <c:f>'[2]Elektřina - technologie'!$O$13:$O$16</c:f>
              <c:numCache>
                <c:formatCode>General</c:formatCode>
                <c:ptCount val="4"/>
                <c:pt idx="0">
                  <c:v>2.1614035495756365</c:v>
                </c:pt>
                <c:pt idx="1">
                  <c:v>2.4795087473542088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E-4AC9-A004-68374F689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600"/>
        <c:axId val="99227136"/>
      </c:barChart>
      <c:catAx>
        <c:axId val="992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27136"/>
        <c:crosses val="autoZero"/>
        <c:auto val="1"/>
        <c:lblAlgn val="ctr"/>
        <c:lblOffset val="100"/>
        <c:noMultiLvlLbl val="0"/>
      </c:catAx>
      <c:valAx>
        <c:axId val="9922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2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64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'Podzemní vody'!$B$13</c:f>
              <c:strCache>
                <c:ptCount val="1"/>
                <c:pt idx="0">
                  <c:v>Poměr m3 / objem výroby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vody'!$C$13:$N$13</c:f>
              <c:numCache>
                <c:formatCode>0.000</c:formatCode>
                <c:ptCount val="12"/>
                <c:pt idx="0">
                  <c:v>0.24332433243324333</c:v>
                </c:pt>
                <c:pt idx="1">
                  <c:v>0.24756502194156052</c:v>
                </c:pt>
                <c:pt idx="2">
                  <c:v>0.27484685014172078</c:v>
                </c:pt>
                <c:pt idx="3">
                  <c:v>0.25515210991167814</c:v>
                </c:pt>
                <c:pt idx="4">
                  <c:v>0.27120713950211367</c:v>
                </c:pt>
                <c:pt idx="5">
                  <c:v>0.24925529345463329</c:v>
                </c:pt>
                <c:pt idx="6">
                  <c:v>0.30117673179396093</c:v>
                </c:pt>
                <c:pt idx="7">
                  <c:v>0.24186602870813398</c:v>
                </c:pt>
                <c:pt idx="8">
                  <c:v>0.27038705525420614</c:v>
                </c:pt>
                <c:pt idx="9">
                  <c:v>0.26311774179876241</c:v>
                </c:pt>
                <c:pt idx="10">
                  <c:v>0.25493101213075287</c:v>
                </c:pt>
                <c:pt idx="11">
                  <c:v>0.32106236342242395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6-4320-81E2-5C44E4068721}"/>
            </c:ext>
          </c:extLst>
        </c:ser>
        <c:ser>
          <c:idx val="2"/>
          <c:order val="1"/>
          <c:tx>
            <c:strRef>
              <c:f>'Podzemní vody'!$B$14</c:f>
              <c:strCache>
                <c:ptCount val="1"/>
                <c:pt idx="0">
                  <c:v>Poměr m3 / objem výroby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vody'!$C$14:$N$14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6-4320-81E2-5C44E4068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56576"/>
        <c:axId val="99262464"/>
      </c:lineChart>
      <c:catAx>
        <c:axId val="992565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62464"/>
        <c:crosses val="autoZero"/>
        <c:auto val="1"/>
        <c:lblAlgn val="ctr"/>
        <c:lblOffset val="100"/>
        <c:noMultiLvlLbl val="0"/>
      </c:catAx>
      <c:valAx>
        <c:axId val="99262464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5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28"/>
          <c:y val="0.32587143839261146"/>
          <c:w val="0.12406365257227656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F919-463A-B2E8-D0676002FD70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919-463A-B2E8-D0676002FD7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F919-463A-B2E8-D0676002FD70}"/>
              </c:ext>
            </c:extLst>
          </c:dPt>
          <c:cat>
            <c:strRef>
              <c:f>'Podzemní vody'!$B$13:$B$16</c:f>
              <c:strCache>
                <c:ptCount val="4"/>
                <c:pt idx="0">
                  <c:v>Poměr m3 / objem výroby 2023</c:v>
                </c:pt>
                <c:pt idx="1">
                  <c:v>Poměr m3 / objem výroby 2024</c:v>
                </c:pt>
                <c:pt idx="2">
                  <c:v>Poměr m3 / objem výroby 2025</c:v>
                </c:pt>
                <c:pt idx="3">
                  <c:v>Poměr m3 / objem výroby 2026</c:v>
                </c:pt>
              </c:strCache>
            </c:strRef>
          </c:cat>
          <c:val>
            <c:numRef>
              <c:f>'Podzemní vody'!$O$13:$O$16</c:f>
              <c:numCache>
                <c:formatCode>0.00</c:formatCode>
                <c:ptCount val="4"/>
                <c:pt idx="0">
                  <c:v>0.26342257421893978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9-463A-B2E8-D0676002F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74112"/>
        <c:axId val="99280000"/>
      </c:barChart>
      <c:catAx>
        <c:axId val="9927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80000"/>
        <c:crosses val="autoZero"/>
        <c:auto val="1"/>
        <c:lblAlgn val="ctr"/>
        <c:lblOffset val="100"/>
        <c:noMultiLvlLbl val="0"/>
      </c:catAx>
      <c:valAx>
        <c:axId val="992800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27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92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'Podzemní vody'!$B$5</c:f>
              <c:strCache>
                <c:ptCount val="1"/>
                <c:pt idx="0">
                  <c:v>Spotřeba [m3]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vody'!$C$5:$N$5</c:f>
              <c:numCache>
                <c:formatCode>0</c:formatCode>
                <c:ptCount val="12"/>
                <c:pt idx="0">
                  <c:v>2433</c:v>
                </c:pt>
                <c:pt idx="1">
                  <c:v>2313</c:v>
                </c:pt>
                <c:pt idx="2">
                  <c:v>3006</c:v>
                </c:pt>
                <c:pt idx="3">
                  <c:v>2340</c:v>
                </c:pt>
                <c:pt idx="4">
                  <c:v>2887</c:v>
                </c:pt>
                <c:pt idx="5">
                  <c:v>3096</c:v>
                </c:pt>
                <c:pt idx="6">
                  <c:v>2713</c:v>
                </c:pt>
                <c:pt idx="7">
                  <c:v>3033</c:v>
                </c:pt>
                <c:pt idx="8">
                  <c:v>2941</c:v>
                </c:pt>
                <c:pt idx="9">
                  <c:v>3104</c:v>
                </c:pt>
                <c:pt idx="10">
                  <c:v>2753</c:v>
                </c:pt>
                <c:pt idx="11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A29-8072-584868422D0F}"/>
            </c:ext>
          </c:extLst>
        </c:ser>
        <c:ser>
          <c:idx val="2"/>
          <c:order val="1"/>
          <c:tx>
            <c:strRef>
              <c:f>'Podzemní vody'!$B$6</c:f>
              <c:strCache>
                <c:ptCount val="1"/>
                <c:pt idx="0">
                  <c:v>Spotřeba [m3]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vody'!$C$6:$N$6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A29-8072-58486842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29920"/>
        <c:axId val="99331456"/>
      </c:lineChart>
      <c:catAx>
        <c:axId val="993299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31456"/>
        <c:crosses val="autoZero"/>
        <c:auto val="1"/>
        <c:lblAlgn val="ctr"/>
        <c:lblOffset val="100"/>
        <c:noMultiLvlLbl val="0"/>
      </c:catAx>
      <c:valAx>
        <c:axId val="99331456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Absolutní spotřeba</a:t>
                </a:r>
                <a:r>
                  <a:rPr lang="en-US"/>
                  <a:t> [m3]</a:t>
                </a:r>
                <a:endParaRPr lang="cs-CZ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2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73"/>
          <c:y val="0.32587143839261168"/>
          <c:w val="0.12406365257227661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5D23-4057-ABCA-8C38B94F6B7C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5D23-4057-ABCA-8C38B94F6B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5D23-4057-ABCA-8C38B94F6B7C}"/>
              </c:ext>
            </c:extLst>
          </c:dPt>
          <c:cat>
            <c:strRef>
              <c:f>'Podzemní vody'!$B$5:$B$8</c:f>
              <c:strCache>
                <c:ptCount val="4"/>
                <c:pt idx="0">
                  <c:v>Spotřeba [m3] 2023</c:v>
                </c:pt>
                <c:pt idx="1">
                  <c:v>Spotřeba [m3] 2024</c:v>
                </c:pt>
                <c:pt idx="2">
                  <c:v>Spotřeba [m3] 2025</c:v>
                </c:pt>
                <c:pt idx="3">
                  <c:v>Spotřeba [m3] 2026</c:v>
                </c:pt>
              </c:strCache>
            </c:strRef>
          </c:cat>
          <c:val>
            <c:numRef>
              <c:f>'Podzemní vody'!$O$5:$O$8</c:f>
              <c:numCache>
                <c:formatCode>#,##0</c:formatCode>
                <c:ptCount val="4"/>
                <c:pt idx="0">
                  <c:v>32529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23-4057-ABCA-8C38B94F6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347456"/>
        <c:axId val="99304192"/>
      </c:barChart>
      <c:catAx>
        <c:axId val="993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304192"/>
        <c:crosses val="autoZero"/>
        <c:auto val="1"/>
        <c:lblAlgn val="ctr"/>
        <c:lblOffset val="100"/>
        <c:noMultiLvlLbl val="0"/>
      </c:catAx>
      <c:valAx>
        <c:axId val="99304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34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36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'[2]Elektřina - technologie'!$B$13</c:f>
              <c:strCache>
                <c:ptCount val="1"/>
                <c:pt idx="0">
                  <c:v>Poměr kWh / t 2017</c:v>
                </c:pt>
              </c:strCache>
            </c:strRef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technologie'!$C$13:$N$13</c:f>
              <c:numCache>
                <c:formatCode>General</c:formatCode>
                <c:ptCount val="12"/>
                <c:pt idx="0">
                  <c:v>2.6607164727495407</c:v>
                </c:pt>
                <c:pt idx="1">
                  <c:v>2.5237027158098932</c:v>
                </c:pt>
                <c:pt idx="2">
                  <c:v>2.712584120564911</c:v>
                </c:pt>
                <c:pt idx="3">
                  <c:v>2.4154990299633541</c:v>
                </c:pt>
                <c:pt idx="4">
                  <c:v>2.1511434078241392</c:v>
                </c:pt>
                <c:pt idx="5">
                  <c:v>2.4469810532524021</c:v>
                </c:pt>
                <c:pt idx="6">
                  <c:v>1.9807021829406408</c:v>
                </c:pt>
                <c:pt idx="7">
                  <c:v>2.2244682200701993</c:v>
                </c:pt>
                <c:pt idx="8">
                  <c:v>1.9552047696216714</c:v>
                </c:pt>
                <c:pt idx="9">
                  <c:v>2.2950177801316487</c:v>
                </c:pt>
                <c:pt idx="10">
                  <c:v>2.0127455414835875</c:v>
                </c:pt>
                <c:pt idx="11">
                  <c:v>1.3121786073748742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A-43A9-9D51-6A3FA4554C97}"/>
            </c:ext>
          </c:extLst>
        </c:ser>
        <c:ser>
          <c:idx val="2"/>
          <c:order val="1"/>
          <c:tx>
            <c:strRef>
              <c:f>'[2]Elektřina - technologie'!$B$14</c:f>
              <c:strCache>
                <c:ptCount val="1"/>
                <c:pt idx="0">
                  <c:v>Poměr kWh / t 2018</c:v>
                </c:pt>
              </c:strCache>
            </c:strRef>
          </c:tx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technologie'!$C$14:$N$14</c:f>
              <c:numCache>
                <c:formatCode>General</c:formatCode>
                <c:ptCount val="12"/>
                <c:pt idx="0">
                  <c:v>3.2152634258843262</c:v>
                </c:pt>
                <c:pt idx="1">
                  <c:v>3.030712646568797</c:v>
                </c:pt>
                <c:pt idx="2">
                  <c:v>3.0103050649540215</c:v>
                </c:pt>
                <c:pt idx="3">
                  <c:v>2.2746656031414898</c:v>
                </c:pt>
                <c:pt idx="4">
                  <c:v>2.4172716437317154</c:v>
                </c:pt>
                <c:pt idx="5">
                  <c:v>2.4150536380597014</c:v>
                </c:pt>
                <c:pt idx="6">
                  <c:v>2.4299080367852861</c:v>
                </c:pt>
                <c:pt idx="7">
                  <c:v>2.0830587665903466</c:v>
                </c:pt>
                <c:pt idx="8">
                  <c:v>2.0825292796893016</c:v>
                </c:pt>
                <c:pt idx="9">
                  <c:v>2.2143857004414773</c:v>
                </c:pt>
                <c:pt idx="10">
                  <c:v>2.5523039907944978</c:v>
                </c:pt>
                <c:pt idx="11">
                  <c:v>2.6060689546599498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A-43A9-9D51-6A3FA455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9136"/>
        <c:axId val="99197312"/>
      </c:lineChart>
      <c:catAx>
        <c:axId val="991791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97312"/>
        <c:crosses val="autoZero"/>
        <c:auto val="1"/>
        <c:lblAlgn val="ctr"/>
        <c:lblOffset val="100"/>
        <c:noMultiLvlLbl val="0"/>
      </c:catAx>
      <c:valAx>
        <c:axId val="99197312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7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95"/>
          <c:y val="0.32587143839261118"/>
          <c:w val="0.1240636525722765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FC7A-4AF8-B98E-DD57B359F56D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C7A-4AF8-B98E-DD57B359F56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FC7A-4AF8-B98E-DD57B359F56D}"/>
              </c:ext>
            </c:extLst>
          </c:dPt>
          <c:cat>
            <c:strRef>
              <c:f>Elektřina!$B$13:$B$16</c:f>
              <c:strCache>
                <c:ptCount val="4"/>
                <c:pt idx="0">
                  <c:v>Poměr kWh / m3 2023</c:v>
                </c:pt>
                <c:pt idx="1">
                  <c:v>Poměr kWh / m3 2024</c:v>
                </c:pt>
                <c:pt idx="2">
                  <c:v>Poměr kWh / m3 2025</c:v>
                </c:pt>
                <c:pt idx="3">
                  <c:v>Poměr kWh / m3 2026</c:v>
                </c:pt>
              </c:strCache>
            </c:strRef>
          </c:cat>
          <c:val>
            <c:numRef>
              <c:f>Elektřina!$O$13:$O$16</c:f>
              <c:numCache>
                <c:formatCode>#,##0</c:formatCode>
                <c:ptCount val="4"/>
                <c:pt idx="0">
                  <c:v>14.857554702557374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A-4AF8-B98E-DD57B359F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69088"/>
        <c:axId val="86170624"/>
      </c:barChart>
      <c:catAx>
        <c:axId val="861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170624"/>
        <c:crosses val="autoZero"/>
        <c:auto val="1"/>
        <c:lblAlgn val="ctr"/>
        <c:lblOffset val="100"/>
        <c:noMultiLvlLbl val="0"/>
      </c:catAx>
      <c:valAx>
        <c:axId val="86170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616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6FFA-475F-9D6A-ECC7963E60A2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6FFA-475F-9D6A-ECC7963E60A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6FFA-475F-9D6A-ECC7963E60A2}"/>
              </c:ext>
            </c:extLst>
          </c:dPt>
          <c:cat>
            <c:strRef>
              <c:f>'[2]Elektřina - technologie'!$B$13:$B$16</c:f>
              <c:strCache>
                <c:ptCount val="4"/>
                <c:pt idx="0">
                  <c:v>Poměr kWh / t 2017</c:v>
                </c:pt>
                <c:pt idx="1">
                  <c:v>Poměr kWh / t 2018</c:v>
                </c:pt>
                <c:pt idx="2">
                  <c:v>Poměr kWh / t 2019</c:v>
                </c:pt>
                <c:pt idx="3">
                  <c:v>Poměr kWh / t 2020</c:v>
                </c:pt>
              </c:strCache>
            </c:strRef>
          </c:cat>
          <c:val>
            <c:numRef>
              <c:f>'[2]Elektřina - technologie'!$O$13:$O$16</c:f>
              <c:numCache>
                <c:formatCode>General</c:formatCode>
                <c:ptCount val="4"/>
                <c:pt idx="0">
                  <c:v>2.1614035495756365</c:v>
                </c:pt>
                <c:pt idx="1">
                  <c:v>2.4795087473542088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FA-475F-9D6A-ECC7963E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600"/>
        <c:axId val="99227136"/>
      </c:barChart>
      <c:catAx>
        <c:axId val="992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27136"/>
        <c:crosses val="autoZero"/>
        <c:auto val="1"/>
        <c:lblAlgn val="ctr"/>
        <c:lblOffset val="100"/>
        <c:noMultiLvlLbl val="0"/>
      </c:catAx>
      <c:valAx>
        <c:axId val="9922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2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64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'Podzemní vody'!$B$13</c:f>
              <c:strCache>
                <c:ptCount val="1"/>
                <c:pt idx="0">
                  <c:v>Poměr m3 / objem výroby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vody'!$C$13:$N$13</c:f>
              <c:numCache>
                <c:formatCode>0.000</c:formatCode>
                <c:ptCount val="12"/>
                <c:pt idx="0">
                  <c:v>0.24332433243324333</c:v>
                </c:pt>
                <c:pt idx="1">
                  <c:v>0.24756502194156052</c:v>
                </c:pt>
                <c:pt idx="2">
                  <c:v>0.27484685014172078</c:v>
                </c:pt>
                <c:pt idx="3">
                  <c:v>0.25515210991167814</c:v>
                </c:pt>
                <c:pt idx="4">
                  <c:v>0.27120713950211367</c:v>
                </c:pt>
                <c:pt idx="5">
                  <c:v>0.24925529345463329</c:v>
                </c:pt>
                <c:pt idx="6">
                  <c:v>0.30117673179396093</c:v>
                </c:pt>
                <c:pt idx="7">
                  <c:v>0.24186602870813398</c:v>
                </c:pt>
                <c:pt idx="8">
                  <c:v>0.27038705525420614</c:v>
                </c:pt>
                <c:pt idx="9">
                  <c:v>0.26311774179876241</c:v>
                </c:pt>
                <c:pt idx="10">
                  <c:v>0.25493101213075287</c:v>
                </c:pt>
                <c:pt idx="11">
                  <c:v>0.32106236342242395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3-44D8-A91E-582C1AD7DBDC}"/>
            </c:ext>
          </c:extLst>
        </c:ser>
        <c:ser>
          <c:idx val="2"/>
          <c:order val="1"/>
          <c:tx>
            <c:strRef>
              <c:f>'Podzemní vody'!$B$14</c:f>
              <c:strCache>
                <c:ptCount val="1"/>
                <c:pt idx="0">
                  <c:v>Poměr m3 / objem výroby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'Podzemní 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'Podzemní vody'!$C$14:$N$14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3-44D8-A91E-582C1AD7D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56576"/>
        <c:axId val="99262464"/>
      </c:lineChart>
      <c:catAx>
        <c:axId val="992565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62464"/>
        <c:crosses val="autoZero"/>
        <c:auto val="1"/>
        <c:lblAlgn val="ctr"/>
        <c:lblOffset val="100"/>
        <c:noMultiLvlLbl val="0"/>
      </c:catAx>
      <c:valAx>
        <c:axId val="99262464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5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28"/>
          <c:y val="0.32587143839261146"/>
          <c:w val="0.12406365257227656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C6A8-48CC-85E6-263E1C820621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C6A8-48CC-85E6-263E1C8206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C6A8-48CC-85E6-263E1C820621}"/>
              </c:ext>
            </c:extLst>
          </c:dPt>
          <c:cat>
            <c:strRef>
              <c:f>'Podzemní vody'!$B$13:$B$16</c:f>
              <c:strCache>
                <c:ptCount val="4"/>
                <c:pt idx="0">
                  <c:v>Poměr m3 / objem výroby 2023</c:v>
                </c:pt>
                <c:pt idx="1">
                  <c:v>Poměr m3 / objem výroby 2024</c:v>
                </c:pt>
                <c:pt idx="2">
                  <c:v>Poměr m3 / objem výroby 2025</c:v>
                </c:pt>
                <c:pt idx="3">
                  <c:v>Poměr m3 / objem výroby 2026</c:v>
                </c:pt>
              </c:strCache>
            </c:strRef>
          </c:cat>
          <c:val>
            <c:numRef>
              <c:f>'Podzemní vody'!$O$13:$O$16</c:f>
              <c:numCache>
                <c:formatCode>0.00</c:formatCode>
                <c:ptCount val="4"/>
                <c:pt idx="0">
                  <c:v>0.26342257421893978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A8-48CC-85E6-263E1C820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74112"/>
        <c:axId val="99280000"/>
      </c:barChart>
      <c:catAx>
        <c:axId val="9927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80000"/>
        <c:crosses val="autoZero"/>
        <c:auto val="1"/>
        <c:lblAlgn val="ctr"/>
        <c:lblOffset val="100"/>
        <c:noMultiLvlLbl val="0"/>
      </c:catAx>
      <c:valAx>
        <c:axId val="992800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27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92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'Recyklovaná voda'!$B$5</c:f>
              <c:strCache>
                <c:ptCount val="1"/>
                <c:pt idx="0">
                  <c:v>Obejm [m3]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'Recyklovaná voda'!$C$4:$N$4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'Recyklovaná voda'!$C$5:$N$5</c:f>
              <c:numCache>
                <c:formatCode>0</c:formatCode>
                <c:ptCount val="12"/>
                <c:pt idx="0">
                  <c:v>430</c:v>
                </c:pt>
                <c:pt idx="1">
                  <c:v>366</c:v>
                </c:pt>
                <c:pt idx="2">
                  <c:v>433</c:v>
                </c:pt>
                <c:pt idx="3">
                  <c:v>417</c:v>
                </c:pt>
                <c:pt idx="4">
                  <c:v>506</c:v>
                </c:pt>
                <c:pt idx="5">
                  <c:v>600</c:v>
                </c:pt>
                <c:pt idx="6">
                  <c:v>521</c:v>
                </c:pt>
                <c:pt idx="7">
                  <c:v>627</c:v>
                </c:pt>
                <c:pt idx="8">
                  <c:v>605</c:v>
                </c:pt>
                <c:pt idx="9">
                  <c:v>552</c:v>
                </c:pt>
                <c:pt idx="10">
                  <c:v>455</c:v>
                </c:pt>
                <c:pt idx="11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B-47E6-8F6F-A1FBBBE29845}"/>
            </c:ext>
          </c:extLst>
        </c:ser>
        <c:ser>
          <c:idx val="2"/>
          <c:order val="1"/>
          <c:tx>
            <c:strRef>
              <c:f>'Recyklovaná voda'!$B$6</c:f>
              <c:strCache>
                <c:ptCount val="1"/>
                <c:pt idx="0">
                  <c:v>Obejm [m3]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'Recyklovaná voda'!$C$4:$N$4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'Recyklovaná voda'!$C$6:$N$6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B-47E6-8F6F-A1FBBBE2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29920"/>
        <c:axId val="99331456"/>
      </c:lineChart>
      <c:catAx>
        <c:axId val="993299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31456"/>
        <c:crosses val="autoZero"/>
        <c:auto val="1"/>
        <c:lblAlgn val="ctr"/>
        <c:lblOffset val="100"/>
        <c:noMultiLvlLbl val="0"/>
      </c:catAx>
      <c:valAx>
        <c:axId val="99331456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Absolutní spotřeba</a:t>
                </a:r>
                <a:r>
                  <a:rPr lang="en-US"/>
                  <a:t> [m3]</a:t>
                </a:r>
                <a:endParaRPr lang="cs-CZ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2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73"/>
          <c:y val="0.32587143839261168"/>
          <c:w val="0.12406365257227661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'Recyklovaná voda'!$C$2:$N$2</c:f>
              <c:strCache>
                <c:ptCount val="1"/>
                <c:pt idx="0">
                  <c:v>VYHODNOCENÍ SPOTŘEBOVANÉ RECYKLOVANÉ VODY</c:v>
                </c:pt>
              </c:strCache>
            </c:strRef>
          </c:tx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DA2-4D69-980E-0926754ABD2A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FDA2-4D69-980E-0926754ABD2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FDA2-4D69-980E-0926754ABD2A}"/>
              </c:ext>
            </c:extLst>
          </c:dPt>
          <c:cat>
            <c:strRef>
              <c:f>'Recyklovaná voda'!$B$5:$B$8</c:f>
              <c:strCache>
                <c:ptCount val="4"/>
                <c:pt idx="0">
                  <c:v>Obejm [m3] 2023</c:v>
                </c:pt>
                <c:pt idx="1">
                  <c:v>Obejm [m3] 2024</c:v>
                </c:pt>
                <c:pt idx="2">
                  <c:v>Obejm [m3] 2025</c:v>
                </c:pt>
                <c:pt idx="3">
                  <c:v>Obejm [m3] 2026</c:v>
                </c:pt>
              </c:strCache>
            </c:strRef>
          </c:cat>
          <c:val>
            <c:numRef>
              <c:f>'Recyklovaná voda'!$O$5:$O$8</c:f>
              <c:numCache>
                <c:formatCode>#,##0</c:formatCode>
                <c:ptCount val="4"/>
                <c:pt idx="0">
                  <c:v>5699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A2-4D69-980E-0926754A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347456"/>
        <c:axId val="99304192"/>
      </c:barChart>
      <c:catAx>
        <c:axId val="993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304192"/>
        <c:crosses val="autoZero"/>
        <c:auto val="1"/>
        <c:lblAlgn val="ctr"/>
        <c:lblOffset val="100"/>
        <c:noMultiLvlLbl val="0"/>
      </c:catAx>
      <c:valAx>
        <c:axId val="99304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34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36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'[2]Elektřina - technologie'!$B$13</c:f>
              <c:strCache>
                <c:ptCount val="1"/>
                <c:pt idx="0">
                  <c:v>Poměr kWh / t 2017</c:v>
                </c:pt>
              </c:strCache>
            </c:strRef>
          </c:tx>
          <c:spPr>
            <a:ln w="381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technologie'!$C$13:$N$13</c:f>
              <c:numCache>
                <c:formatCode>General</c:formatCode>
                <c:ptCount val="12"/>
                <c:pt idx="0">
                  <c:v>2.6607164727495407</c:v>
                </c:pt>
                <c:pt idx="1">
                  <c:v>2.5237027158098932</c:v>
                </c:pt>
                <c:pt idx="2">
                  <c:v>2.712584120564911</c:v>
                </c:pt>
                <c:pt idx="3">
                  <c:v>2.4154990299633541</c:v>
                </c:pt>
                <c:pt idx="4">
                  <c:v>2.1511434078241392</c:v>
                </c:pt>
                <c:pt idx="5">
                  <c:v>2.4469810532524021</c:v>
                </c:pt>
                <c:pt idx="6">
                  <c:v>1.9807021829406408</c:v>
                </c:pt>
                <c:pt idx="7">
                  <c:v>2.2244682200701993</c:v>
                </c:pt>
                <c:pt idx="8">
                  <c:v>1.9552047696216714</c:v>
                </c:pt>
                <c:pt idx="9">
                  <c:v>2.2950177801316487</c:v>
                </c:pt>
                <c:pt idx="10">
                  <c:v>2.0127455414835875</c:v>
                </c:pt>
                <c:pt idx="11">
                  <c:v>1.3121786073748742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7-4A4E-8C1F-6E40EC0EB293}"/>
            </c:ext>
          </c:extLst>
        </c:ser>
        <c:ser>
          <c:idx val="2"/>
          <c:order val="1"/>
          <c:tx>
            <c:strRef>
              <c:f>'[2]Elektřina - technologie'!$B$14</c:f>
              <c:strCache>
                <c:ptCount val="1"/>
                <c:pt idx="0">
                  <c:v>Poměr kWh / t 2018</c:v>
                </c:pt>
              </c:strCache>
            </c:strRef>
          </c:tx>
          <c:marker>
            <c:symbol val="none"/>
          </c:marker>
          <c:cat>
            <c:strRef>
              <c:f>'[2]Elektřina - technologie'!$C$4:$N$4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'[2]Elektřina - technologie'!$C$14:$N$14</c:f>
              <c:numCache>
                <c:formatCode>General</c:formatCode>
                <c:ptCount val="12"/>
                <c:pt idx="0">
                  <c:v>3.2152634258843262</c:v>
                </c:pt>
                <c:pt idx="1">
                  <c:v>3.030712646568797</c:v>
                </c:pt>
                <c:pt idx="2">
                  <c:v>3.0103050649540215</c:v>
                </c:pt>
                <c:pt idx="3">
                  <c:v>2.2746656031414898</c:v>
                </c:pt>
                <c:pt idx="4">
                  <c:v>2.4172716437317154</c:v>
                </c:pt>
                <c:pt idx="5">
                  <c:v>2.4150536380597014</c:v>
                </c:pt>
                <c:pt idx="6">
                  <c:v>2.4299080367852861</c:v>
                </c:pt>
                <c:pt idx="7">
                  <c:v>2.0830587665903466</c:v>
                </c:pt>
                <c:pt idx="8">
                  <c:v>2.0825292796893016</c:v>
                </c:pt>
                <c:pt idx="9">
                  <c:v>2.2143857004414773</c:v>
                </c:pt>
                <c:pt idx="10">
                  <c:v>2.5523039907944978</c:v>
                </c:pt>
                <c:pt idx="11">
                  <c:v>2.6060689546599498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7-4A4E-8C1F-6E40EC0E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9136"/>
        <c:axId val="99197312"/>
      </c:lineChart>
      <c:catAx>
        <c:axId val="9917913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97312"/>
        <c:crosses val="autoZero"/>
        <c:auto val="1"/>
        <c:lblAlgn val="ctr"/>
        <c:lblOffset val="100"/>
        <c:noMultiLvlLbl val="0"/>
      </c:catAx>
      <c:valAx>
        <c:axId val="99197312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17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95"/>
          <c:y val="0.32587143839261118"/>
          <c:w val="0.1240636525722765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E05-4E04-9409-CFA5571C796D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2E05-4E04-9409-CFA5571C796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2E05-4E04-9409-CFA5571C796D}"/>
              </c:ext>
            </c:extLst>
          </c:dPt>
          <c:cat>
            <c:strRef>
              <c:f>'[2]Elektřina - technologie'!$B$13:$B$16</c:f>
              <c:strCache>
                <c:ptCount val="4"/>
                <c:pt idx="0">
                  <c:v>Poměr kWh / t 2017</c:v>
                </c:pt>
                <c:pt idx="1">
                  <c:v>Poměr kWh / t 2018</c:v>
                </c:pt>
                <c:pt idx="2">
                  <c:v>Poměr kWh / t 2019</c:v>
                </c:pt>
                <c:pt idx="3">
                  <c:v>Poměr kWh / t 2020</c:v>
                </c:pt>
              </c:strCache>
            </c:strRef>
          </c:cat>
          <c:val>
            <c:numRef>
              <c:f>'[2]Elektřina - technologie'!$O$13:$O$16</c:f>
              <c:numCache>
                <c:formatCode>General</c:formatCode>
                <c:ptCount val="4"/>
                <c:pt idx="0">
                  <c:v>2.1614035495756365</c:v>
                </c:pt>
                <c:pt idx="1">
                  <c:v>2.4795087473542088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5-4E04-9409-CFA5571C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25600"/>
        <c:axId val="99227136"/>
      </c:barChart>
      <c:catAx>
        <c:axId val="992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27136"/>
        <c:crosses val="autoZero"/>
        <c:auto val="1"/>
        <c:lblAlgn val="ctr"/>
        <c:lblOffset val="100"/>
        <c:noMultiLvlLbl val="0"/>
      </c:catAx>
      <c:valAx>
        <c:axId val="9922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2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64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'Vypouštěné odp.vody'!$B$13</c:f>
              <c:strCache>
                <c:ptCount val="1"/>
                <c:pt idx="0">
                  <c:v>Poměr m3 / objem výroby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'Vypouštěné odp.vody'!$C$4:$N$4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'Vypouštěné odp.vody'!$C$13:$N$13</c:f>
              <c:numCache>
                <c:formatCode>0.000</c:formatCode>
                <c:ptCount val="12"/>
                <c:pt idx="0">
                  <c:v>0.23982398239823982</c:v>
                </c:pt>
                <c:pt idx="1">
                  <c:v>0.28117307074815368</c:v>
                </c:pt>
                <c:pt idx="2">
                  <c:v>0.23699369114016641</c:v>
                </c:pt>
                <c:pt idx="3">
                  <c:v>0.50190818885617705</c:v>
                </c:pt>
                <c:pt idx="4">
                  <c:v>0.3565054015969939</c:v>
                </c:pt>
                <c:pt idx="5">
                  <c:v>0.15039046775621931</c:v>
                </c:pt>
                <c:pt idx="6">
                  <c:v>0.1547513321492007</c:v>
                </c:pt>
                <c:pt idx="7">
                  <c:v>0.28620414673046252</c:v>
                </c:pt>
                <c:pt idx="8">
                  <c:v>0.11712788452698354</c:v>
                </c:pt>
                <c:pt idx="9">
                  <c:v>9.1124862253115196E-2</c:v>
                </c:pt>
                <c:pt idx="10">
                  <c:v>0.25317158996203354</c:v>
                </c:pt>
                <c:pt idx="11">
                  <c:v>1.0109262060850563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9-4336-A5FA-82E568BD54F0}"/>
            </c:ext>
          </c:extLst>
        </c:ser>
        <c:ser>
          <c:idx val="2"/>
          <c:order val="1"/>
          <c:tx>
            <c:strRef>
              <c:f>'Vypouštěné odp.vody'!$B$14</c:f>
              <c:strCache>
                <c:ptCount val="1"/>
                <c:pt idx="0">
                  <c:v>Poměr m3 / objem výroby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'Vypouštěné odp.vody'!$C$4:$N$4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'Vypouštěné odp.vody'!$C$14:$N$14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9-4336-A5FA-82E568BD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256576"/>
        <c:axId val="99262464"/>
      </c:lineChart>
      <c:catAx>
        <c:axId val="992565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62464"/>
        <c:crosses val="autoZero"/>
        <c:auto val="1"/>
        <c:lblAlgn val="ctr"/>
        <c:lblOffset val="100"/>
        <c:noMultiLvlLbl val="0"/>
      </c:catAx>
      <c:valAx>
        <c:axId val="99262464"/>
        <c:scaling>
          <c:orientation val="minMax"/>
          <c:min val="9.0000000000000028E-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25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28"/>
          <c:y val="0.32587143839261146"/>
          <c:w val="0.12406365257227656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984-47C5-ACF2-7289FC88780B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D984-47C5-ACF2-7289FC88780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D984-47C5-ACF2-7289FC88780B}"/>
              </c:ext>
            </c:extLst>
          </c:dPt>
          <c:cat>
            <c:strRef>
              <c:f>'Vypouštěné odp.vody'!$B$13:$B$16</c:f>
              <c:strCache>
                <c:ptCount val="4"/>
                <c:pt idx="0">
                  <c:v>Poměr m3 / objem výroby 2023</c:v>
                </c:pt>
                <c:pt idx="1">
                  <c:v>Poměr m3 / objem výroby 2024</c:v>
                </c:pt>
                <c:pt idx="2">
                  <c:v>Poměr m3 / objem výroby 2025</c:v>
                </c:pt>
                <c:pt idx="3">
                  <c:v>Poměr m3 / objem výroby 2026</c:v>
                </c:pt>
              </c:strCache>
            </c:strRef>
          </c:cat>
          <c:val>
            <c:numRef>
              <c:f>'Vypouštěné odp.vody'!$O$13:$O$16</c:f>
              <c:numCache>
                <c:formatCode>0.00</c:formatCode>
                <c:ptCount val="4"/>
                <c:pt idx="0">
                  <c:v>0.27503522666537095</c:v>
                </c:pt>
                <c:pt idx="1">
                  <c:v>0</c:v>
                </c:pt>
                <c:pt idx="2" formatCode="0">
                  <c:v>0</c:v>
                </c:pt>
                <c:pt idx="3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84-47C5-ACF2-7289FC887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274112"/>
        <c:axId val="99280000"/>
      </c:barChart>
      <c:catAx>
        <c:axId val="9927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280000"/>
        <c:crosses val="autoZero"/>
        <c:auto val="1"/>
        <c:lblAlgn val="ctr"/>
        <c:lblOffset val="100"/>
        <c:noMultiLvlLbl val="0"/>
      </c:catAx>
      <c:valAx>
        <c:axId val="992800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27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92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'Vypouštěné odp.vody'!$B$5</c:f>
              <c:strCache>
                <c:ptCount val="1"/>
                <c:pt idx="0">
                  <c:v>Vypuštěno [m3]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'Vypouštěné odp.vody'!$C$4:$N$4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'Vypouštěné odp.vody'!$C$5:$N$5</c:f>
              <c:numCache>
                <c:formatCode>0</c:formatCode>
                <c:ptCount val="12"/>
                <c:pt idx="0">
                  <c:v>2398</c:v>
                </c:pt>
                <c:pt idx="1">
                  <c:v>2627</c:v>
                </c:pt>
                <c:pt idx="2">
                  <c:v>2592</c:v>
                </c:pt>
                <c:pt idx="3">
                  <c:v>4603</c:v>
                </c:pt>
                <c:pt idx="4">
                  <c:v>3795</c:v>
                </c:pt>
                <c:pt idx="5">
                  <c:v>1868</c:v>
                </c:pt>
                <c:pt idx="6">
                  <c:v>1394</c:v>
                </c:pt>
                <c:pt idx="7">
                  <c:v>3589</c:v>
                </c:pt>
                <c:pt idx="8">
                  <c:v>1274</c:v>
                </c:pt>
                <c:pt idx="9">
                  <c:v>1075</c:v>
                </c:pt>
                <c:pt idx="10">
                  <c:v>2734</c:v>
                </c:pt>
                <c:pt idx="11">
                  <c:v>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2-480A-9F57-A4D203C5E04D}"/>
            </c:ext>
          </c:extLst>
        </c:ser>
        <c:ser>
          <c:idx val="2"/>
          <c:order val="1"/>
          <c:tx>
            <c:strRef>
              <c:f>'Vypouštěné odp.vody'!$B$6</c:f>
              <c:strCache>
                <c:ptCount val="1"/>
                <c:pt idx="0">
                  <c:v>Vypuštěno [m3]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'Vypouštěné odp.vody'!$C$4:$N$4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'Vypouštěné odp.vody'!$C$6:$N$6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2-480A-9F57-A4D203C5E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329920"/>
        <c:axId val="99331456"/>
      </c:lineChart>
      <c:catAx>
        <c:axId val="9932992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31456"/>
        <c:crosses val="autoZero"/>
        <c:auto val="1"/>
        <c:lblAlgn val="ctr"/>
        <c:lblOffset val="100"/>
        <c:noMultiLvlLbl val="0"/>
      </c:catAx>
      <c:valAx>
        <c:axId val="99331456"/>
        <c:scaling>
          <c:orientation val="minMax"/>
          <c:min val="9.0000000000000028E-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32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73"/>
          <c:y val="0.32587143839261168"/>
          <c:w val="0.12406365257227661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64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Elektřina!$B$5</c:f>
              <c:strCache>
                <c:ptCount val="1"/>
                <c:pt idx="0">
                  <c:v>Spotřeba [MWh]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Elektřina!$C$5:$N$5</c:f>
              <c:numCache>
                <c:formatCode>#,##0</c:formatCode>
                <c:ptCount val="12"/>
                <c:pt idx="0">
                  <c:v>189.7</c:v>
                </c:pt>
                <c:pt idx="1">
                  <c:v>177</c:v>
                </c:pt>
                <c:pt idx="2">
                  <c:v>184</c:v>
                </c:pt>
                <c:pt idx="3">
                  <c:v>145</c:v>
                </c:pt>
                <c:pt idx="4">
                  <c:v>139</c:v>
                </c:pt>
                <c:pt idx="5">
                  <c:v>148</c:v>
                </c:pt>
                <c:pt idx="6">
                  <c:v>126</c:v>
                </c:pt>
                <c:pt idx="7">
                  <c:v>138</c:v>
                </c:pt>
                <c:pt idx="8">
                  <c:v>114</c:v>
                </c:pt>
                <c:pt idx="9">
                  <c:v>152</c:v>
                </c:pt>
                <c:pt idx="10">
                  <c:v>183</c:v>
                </c:pt>
                <c:pt idx="11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E-4824-A8EB-3783798331A4}"/>
            </c:ext>
          </c:extLst>
        </c:ser>
        <c:ser>
          <c:idx val="2"/>
          <c:order val="1"/>
          <c:tx>
            <c:strRef>
              <c:f>Elektřina!$B$6</c:f>
              <c:strCache>
                <c:ptCount val="1"/>
                <c:pt idx="0">
                  <c:v>Spotřeba [MWh]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Elektřina!$C$6:$N$6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E-4824-A8EB-378379833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66976"/>
        <c:axId val="87168512"/>
      </c:lineChart>
      <c:catAx>
        <c:axId val="871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7168512"/>
        <c:crosses val="autoZero"/>
        <c:auto val="1"/>
        <c:lblAlgn val="ctr"/>
        <c:lblOffset val="100"/>
        <c:noMultiLvlLbl val="0"/>
      </c:catAx>
      <c:valAx>
        <c:axId val="87168512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Absolutní spotřeba</a:t>
                </a:r>
                <a:r>
                  <a:rPr lang="en-US"/>
                  <a:t> </a:t>
                </a:r>
                <a:r>
                  <a:rPr lang="en-US" sz="1400" b="1" i="0" u="none" strike="noStrike" baseline="0"/>
                  <a:t>[MWh]</a:t>
                </a:r>
                <a:endParaRPr lang="cs-CZ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716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28"/>
          <c:y val="0.32587143839261146"/>
          <c:w val="0.12406365257227656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CF8-4B65-9DA5-224D888F01AE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CF8-4B65-9DA5-224D888F01A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7CF8-4B65-9DA5-224D888F01AE}"/>
              </c:ext>
            </c:extLst>
          </c:dPt>
          <c:cat>
            <c:strRef>
              <c:f>'Vypouštěné odp.vody'!$B$5:$B$8</c:f>
              <c:strCache>
                <c:ptCount val="4"/>
                <c:pt idx="0">
                  <c:v>Vypuštěno [m3] 2023</c:v>
                </c:pt>
                <c:pt idx="1">
                  <c:v>Vypuštěno [m3] 2024</c:v>
                </c:pt>
                <c:pt idx="2">
                  <c:v>Vypuštěno [m3] 2025</c:v>
                </c:pt>
                <c:pt idx="3">
                  <c:v>Vypuštěno [m3] 2026</c:v>
                </c:pt>
              </c:strCache>
            </c:strRef>
          </c:cat>
          <c:val>
            <c:numRef>
              <c:f>'Vypouštěné odp.vody'!$O$5:$O$8</c:f>
              <c:numCache>
                <c:formatCode>#,##0</c:formatCode>
                <c:ptCount val="4"/>
                <c:pt idx="0">
                  <c:v>33963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F8-4B65-9DA5-224D888F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347456"/>
        <c:axId val="99304192"/>
      </c:barChart>
      <c:catAx>
        <c:axId val="9934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9304192"/>
        <c:crosses val="autoZero"/>
        <c:auto val="1"/>
        <c:lblAlgn val="ctr"/>
        <c:lblOffset val="100"/>
        <c:noMultiLvlLbl val="0"/>
      </c:catAx>
      <c:valAx>
        <c:axId val="99304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9934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Odpady!$B$4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cat>
            <c:numRef>
              <c:f>Odpady!$C$3:$F$3</c:f>
              <c:numCache>
                <c:formatCode>0</c:formatCode>
                <c:ptCount val="4"/>
                <c:pt idx="0" formatCode="General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Odpady!$C$4:$F$4</c:f>
              <c:numCache>
                <c:formatCode>0.000</c:formatCode>
                <c:ptCount val="4"/>
                <c:pt idx="0">
                  <c:v>2496.3200000000002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B-4919-B02E-9B57731FCFDD}"/>
            </c:ext>
          </c:extLst>
        </c:ser>
        <c:ser>
          <c:idx val="1"/>
          <c:order val="1"/>
          <c:tx>
            <c:strRef>
              <c:f>Odpady!$B$5</c:f>
              <c:strCache>
                <c:ptCount val="1"/>
                <c:pt idx="0">
                  <c:v>Kategorie ostatní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Odpady!$C$3:$F$3</c:f>
              <c:numCache>
                <c:formatCode>0</c:formatCode>
                <c:ptCount val="4"/>
                <c:pt idx="0" formatCode="General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Odpady!$C$5:$F$5</c:f>
              <c:numCache>
                <c:formatCode>0.000</c:formatCode>
                <c:ptCount val="4"/>
                <c:pt idx="0">
                  <c:v>2391.422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B-4919-B02E-9B57731FCFDD}"/>
            </c:ext>
          </c:extLst>
        </c:ser>
        <c:ser>
          <c:idx val="3"/>
          <c:order val="2"/>
          <c:tx>
            <c:strRef>
              <c:f>Odpady!$B$6</c:f>
              <c:strCache>
                <c:ptCount val="1"/>
                <c:pt idx="0">
                  <c:v>SKO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Odpady!$C$3:$F$3</c:f>
              <c:numCache>
                <c:formatCode>0</c:formatCode>
                <c:ptCount val="4"/>
                <c:pt idx="0" formatCode="General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Odpady!$C$6:$F$6</c:f>
              <c:numCache>
                <c:formatCode>0.000</c:formatCode>
                <c:ptCount val="4"/>
                <c:pt idx="0">
                  <c:v>82.427999999999997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7B-4919-B02E-9B57731FCFDD}"/>
            </c:ext>
          </c:extLst>
        </c:ser>
        <c:ser>
          <c:idx val="4"/>
          <c:order val="3"/>
          <c:tx>
            <c:strRef>
              <c:f>Odpady!$B$7</c:f>
              <c:strCache>
                <c:ptCount val="1"/>
                <c:pt idx="0">
                  <c:v>Kategorie nebezpečné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Odpady!$C$3:$F$3</c:f>
              <c:numCache>
                <c:formatCode>0</c:formatCode>
                <c:ptCount val="4"/>
                <c:pt idx="0" formatCode="General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Odpady!$C$7:$F$7</c:f>
              <c:numCache>
                <c:formatCode>0.000</c:formatCode>
                <c:ptCount val="4"/>
                <c:pt idx="0">
                  <c:v>22.47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7B-4919-B02E-9B57731FC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6659584"/>
        <c:axId val="126665472"/>
        <c:axId val="0"/>
      </c:bar3DChart>
      <c:catAx>
        <c:axId val="1266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665472"/>
        <c:crosses val="autoZero"/>
        <c:auto val="1"/>
        <c:lblAlgn val="ctr"/>
        <c:lblOffset val="100"/>
        <c:noMultiLvlLbl val="0"/>
      </c:catAx>
      <c:valAx>
        <c:axId val="12666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6659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100" baseline="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8EA2-4ED4-83F5-C67032E902CF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EA2-4ED4-83F5-C67032E902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8EA2-4ED4-83F5-C67032E902CF}"/>
              </c:ext>
            </c:extLst>
          </c:dPt>
          <c:cat>
            <c:strRef>
              <c:f>Elektřina!$B$5:$B$8</c:f>
              <c:strCache>
                <c:ptCount val="4"/>
                <c:pt idx="0">
                  <c:v>Spotřeba [MWh] 2023</c:v>
                </c:pt>
                <c:pt idx="1">
                  <c:v>Spotřeba [MWh] 2024</c:v>
                </c:pt>
                <c:pt idx="2">
                  <c:v>Spotřeba [MWh] 2025</c:v>
                </c:pt>
                <c:pt idx="3">
                  <c:v>Spotřeba [MWh] 2026</c:v>
                </c:pt>
              </c:strCache>
            </c:strRef>
          </c:cat>
          <c:val>
            <c:numRef>
              <c:f>Elektřina!$O$5:$O$8</c:f>
              <c:numCache>
                <c:formatCode>#,##0</c:formatCode>
                <c:ptCount val="4"/>
                <c:pt idx="0">
                  <c:v>1834.7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A2-4ED4-83F5-C67032E90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192704"/>
        <c:axId val="87194240"/>
      </c:barChart>
      <c:catAx>
        <c:axId val="8719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194240"/>
        <c:crosses val="autoZero"/>
        <c:auto val="1"/>
        <c:lblAlgn val="ctr"/>
        <c:lblOffset val="100"/>
        <c:noMultiLvlLbl val="0"/>
      </c:catAx>
      <c:valAx>
        <c:axId val="87194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719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36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Elektřina!$B$13</c:f>
              <c:strCache>
                <c:ptCount val="1"/>
                <c:pt idx="0">
                  <c:v>Poměr kWh / m3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Elektřina!$C$13:$N$13</c:f>
              <c:numCache>
                <c:formatCode>0.0</c:formatCode>
                <c:ptCount val="12"/>
                <c:pt idx="0">
                  <c:v>18.971897189718973</c:v>
                </c:pt>
                <c:pt idx="1">
                  <c:v>18.944664454671948</c:v>
                </c:pt>
                <c:pt idx="2">
                  <c:v>16.823626222913049</c:v>
                </c:pt>
                <c:pt idx="3">
                  <c:v>15.810707665467234</c:v>
                </c:pt>
                <c:pt idx="4">
                  <c:v>13.057773602630343</c:v>
                </c:pt>
                <c:pt idx="5">
                  <c:v>11.915304725867482</c:v>
                </c:pt>
                <c:pt idx="6">
                  <c:v>13.987566607460035</c:v>
                </c:pt>
                <c:pt idx="7">
                  <c:v>11.004784688995215</c:v>
                </c:pt>
                <c:pt idx="8">
                  <c:v>10.48083111151972</c:v>
                </c:pt>
                <c:pt idx="9">
                  <c:v>12.884631686021869</c:v>
                </c:pt>
                <c:pt idx="10">
                  <c:v>16.94601351977035</c:v>
                </c:pt>
                <c:pt idx="11">
                  <c:v>23.365271474197343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F39-8A8E-F5AF5367925E}"/>
            </c:ext>
          </c:extLst>
        </c:ser>
        <c:ser>
          <c:idx val="2"/>
          <c:order val="1"/>
          <c:tx>
            <c:strRef>
              <c:f>Elektřina!$B$14</c:f>
              <c:strCache>
                <c:ptCount val="1"/>
                <c:pt idx="0">
                  <c:v>Poměr kWh / m3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Elektřina!$C$4:$N$4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Elektřina!$C$14:$N$14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F39-8A8E-F5AF5367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166144"/>
        <c:axId val="82167680"/>
      </c:lineChart>
      <c:catAx>
        <c:axId val="821661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2167680"/>
        <c:crosses val="autoZero"/>
        <c:auto val="1"/>
        <c:lblAlgn val="ctr"/>
        <c:lblOffset val="100"/>
        <c:noMultiLvlLbl val="0"/>
      </c:catAx>
      <c:valAx>
        <c:axId val="82167680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produkce</a:t>
                </a:r>
              </a:p>
            </c:rich>
          </c:tx>
          <c:layout>
            <c:manualLayout>
              <c:xMode val="edge"/>
              <c:yMode val="edge"/>
              <c:x val="9.4649000113408727E-3"/>
              <c:y val="0.316953098254024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216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95"/>
          <c:y val="0.32587143839261118"/>
          <c:w val="0.1240636525722765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CED-42A5-930C-AF8FBC31DC09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CED-42A5-930C-AF8FBC31DC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4CED-42A5-930C-AF8FBC31DC09}"/>
              </c:ext>
            </c:extLst>
          </c:dPt>
          <c:cat>
            <c:strRef>
              <c:f>Elektřina!$B$13:$B$16</c:f>
              <c:strCache>
                <c:ptCount val="4"/>
                <c:pt idx="0">
                  <c:v>Poměr kWh / m3 2023</c:v>
                </c:pt>
                <c:pt idx="1">
                  <c:v>Poměr kWh / m3 2024</c:v>
                </c:pt>
                <c:pt idx="2">
                  <c:v>Poměr kWh / m3 2025</c:v>
                </c:pt>
                <c:pt idx="3">
                  <c:v>Poměr kWh / m3 2026</c:v>
                </c:pt>
              </c:strCache>
            </c:strRef>
          </c:cat>
          <c:val>
            <c:numRef>
              <c:f>Elektřina!$O$13:$O$16</c:f>
              <c:numCache>
                <c:formatCode>#,##0</c:formatCode>
                <c:ptCount val="4"/>
                <c:pt idx="0">
                  <c:v>14.857554702557374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ED-42A5-930C-AF8FBC31D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169088"/>
        <c:axId val="86170624"/>
      </c:barChart>
      <c:catAx>
        <c:axId val="861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6170624"/>
        <c:crosses val="autoZero"/>
        <c:auto val="1"/>
        <c:lblAlgn val="ctr"/>
        <c:lblOffset val="100"/>
        <c:noMultiLvlLbl val="0"/>
      </c:catAx>
      <c:valAx>
        <c:axId val="86170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616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64E-2"/>
          <c:w val="0.7880465357294727"/>
          <c:h val="0.80364464918392164"/>
        </c:manualLayout>
      </c:layout>
      <c:lineChart>
        <c:grouping val="standard"/>
        <c:varyColors val="0"/>
        <c:ser>
          <c:idx val="1"/>
          <c:order val="0"/>
          <c:tx>
            <c:strRef>
              <c:f>Fotovoltaika!$B$5:$B$8</c:f>
              <c:strCache>
                <c:ptCount val="1"/>
                <c:pt idx="0">
                  <c:v>Produkce [MWh] 2023 Produkce [MWh] 2024 Produkce [MWh] 2025 Produkce [MWh] 2026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Fotovoltaika!$C$4:$N$4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Fotovoltaika!$C$5:$N$5</c:f>
              <c:numCache>
                <c:formatCode>#,##0</c:formatCode>
                <c:ptCount val="12"/>
                <c:pt idx="0">
                  <c:v>1.85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  <c:pt idx="7">
                  <c:v>11</c:v>
                </c:pt>
                <c:pt idx="8">
                  <c:v>11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0-4116-A9D7-9E3673DDE2B2}"/>
            </c:ext>
          </c:extLst>
        </c:ser>
        <c:ser>
          <c:idx val="2"/>
          <c:order val="1"/>
          <c:tx>
            <c:strRef>
              <c:f>Fotovoltaika!$B$6</c:f>
              <c:strCache>
                <c:ptCount val="1"/>
                <c:pt idx="0">
                  <c:v>Produkce [MWh] 2024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Fotovoltaika!$C$4:$N$4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Fotovoltaika!$C$6:$N$6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0-4116-A9D7-9E3673DD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166976"/>
        <c:axId val="87168512"/>
      </c:lineChart>
      <c:catAx>
        <c:axId val="87166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7168512"/>
        <c:crosses val="autoZero"/>
        <c:auto val="1"/>
        <c:lblAlgn val="ctr"/>
        <c:lblOffset val="100"/>
        <c:noMultiLvlLbl val="0"/>
      </c:catAx>
      <c:valAx>
        <c:axId val="87168512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Absolutní produkce</a:t>
                </a:r>
                <a:r>
                  <a:rPr lang="cs-CZ" baseline="0"/>
                  <a:t> </a:t>
                </a:r>
                <a:r>
                  <a:rPr lang="en-US" baseline="0"/>
                  <a:t>[</a:t>
                </a:r>
                <a:r>
                  <a:rPr lang="en-US" sz="1400" b="1" i="0" u="none" strike="noStrike" baseline="0"/>
                  <a:t>MWh]</a:t>
                </a:r>
                <a:endParaRPr lang="cs-CZ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716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428"/>
          <c:y val="0.32587143839261146"/>
          <c:w val="0.12406365257227656"/>
          <c:h val="0.2205160586810707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Fotovoltaika!$C$2</c:f>
              <c:strCache>
                <c:ptCount val="1"/>
                <c:pt idx="0">
                  <c:v>VYHODNOCENÍ PRODUKCE EL. ENERGIE Z FOTOVOLTAICKÉ ELEKTRÁRNY</c:v>
                </c:pt>
              </c:strCache>
            </c:strRef>
          </c:tx>
          <c:spPr>
            <a:effectLst>
              <a:outerShdw blurRad="40000" dist="23000" dir="5400000" rotWithShape="0">
                <a:schemeClr val="accent5">
                  <a:lumMod val="50000"/>
                  <a:alpha val="35000"/>
                </a:scheme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034-45CA-8103-8FB176A6B965}"/>
              </c:ext>
            </c:extLst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034-45CA-8103-8FB176A6B96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effectLst>
                <a:outerShdw blurRad="40000" dist="23000" dir="5400000" rotWithShape="0">
                  <a:schemeClr val="accent5">
                    <a:lumMod val="50000"/>
                    <a:alpha val="35000"/>
                  </a:scheme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034-45CA-8103-8FB176A6B965}"/>
              </c:ext>
            </c:extLst>
          </c:dPt>
          <c:cat>
            <c:strRef>
              <c:f>Fotovoltaika!$B$5:$B$8</c:f>
              <c:strCache>
                <c:ptCount val="4"/>
                <c:pt idx="0">
                  <c:v>Produkce [MWh] 2023</c:v>
                </c:pt>
                <c:pt idx="1">
                  <c:v>Produkce [MWh] 2024</c:v>
                </c:pt>
                <c:pt idx="2">
                  <c:v>Produkce [MWh] 2025</c:v>
                </c:pt>
                <c:pt idx="3">
                  <c:v>Produkce [MWh] 2026</c:v>
                </c:pt>
              </c:strCache>
            </c:strRef>
          </c:cat>
          <c:val>
            <c:numRef>
              <c:f>Fotovoltaika!$O$5:$O$8</c:f>
              <c:numCache>
                <c:formatCode>#,##0</c:formatCode>
                <c:ptCount val="4"/>
                <c:pt idx="0">
                  <c:v>94.85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34-45CA-8103-8FB176A6B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192704"/>
        <c:axId val="87194240"/>
      </c:barChart>
      <c:catAx>
        <c:axId val="8719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194240"/>
        <c:crosses val="autoZero"/>
        <c:auto val="1"/>
        <c:lblAlgn val="ctr"/>
        <c:lblOffset val="100"/>
        <c:noMultiLvlLbl val="0"/>
      </c:catAx>
      <c:valAx>
        <c:axId val="87194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719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31491872659812E-2"/>
          <c:y val="7.5557644846634422E-2"/>
          <c:w val="0.7880465357294727"/>
          <c:h val="0.80364464918392164"/>
        </c:manualLayout>
      </c:layout>
      <c:lineChart>
        <c:grouping val="standard"/>
        <c:varyColors val="0"/>
        <c:ser>
          <c:idx val="0"/>
          <c:order val="0"/>
          <c:tx>
            <c:strRef>
              <c:f>'Plyn - vytápění'!$B$17</c:f>
              <c:strCache>
                <c:ptCount val="1"/>
                <c:pt idx="0">
                  <c:v>Poměr kWh / m2 2023</c:v>
                </c:pt>
              </c:strCache>
            </c:strRef>
          </c:tx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'Plyn - vytápění'!$C$4:$N$4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'Plyn - vytápění'!$C$17:$N$17</c:f>
              <c:numCache>
                <c:formatCode>0</c:formatCode>
                <c:ptCount val="12"/>
                <c:pt idx="0">
                  <c:v>24.502450245024502</c:v>
                </c:pt>
                <c:pt idx="1">
                  <c:v>26.543936637054479</c:v>
                </c:pt>
                <c:pt idx="2">
                  <c:v>13.989210935357045</c:v>
                </c:pt>
                <c:pt idx="3">
                  <c:v>9.1593065096499835</c:v>
                </c:pt>
                <c:pt idx="4">
                  <c:v>1.4091122592766556</c:v>
                </c:pt>
                <c:pt idx="5">
                  <c:v>0.64407052572256662</c:v>
                </c:pt>
                <c:pt idx="6">
                  <c:v>0.88809946714031973</c:v>
                </c:pt>
                <c:pt idx="7">
                  <c:v>0.71770334928229662</c:v>
                </c:pt>
                <c:pt idx="8">
                  <c:v>0.82743403511997793</c:v>
                </c:pt>
                <c:pt idx="9">
                  <c:v>3.3059252352292954</c:v>
                </c:pt>
                <c:pt idx="10">
                  <c:v>15.649597184924531</c:v>
                </c:pt>
                <c:pt idx="11">
                  <c:v>42.86434694906707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240-874E-13D7D693BBCE}"/>
            </c:ext>
          </c:extLst>
        </c:ser>
        <c:ser>
          <c:idx val="1"/>
          <c:order val="1"/>
          <c:tx>
            <c:strRef>
              <c:f>'Plyn - vytápění'!$B$18</c:f>
              <c:strCache>
                <c:ptCount val="1"/>
                <c:pt idx="0">
                  <c:v>Poměr kWh / m2 2024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'Plyn - vytápění'!$C$4:$N$4</c:f>
              <c:strCache>
                <c:ptCount val="12"/>
                <c:pt idx="0">
                  <c:v>Leden 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'Plyn - vytápění'!$C$18:$N$18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240-874E-13D7D693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636480"/>
        <c:axId val="95650560"/>
      </c:lineChart>
      <c:catAx>
        <c:axId val="9563648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5650560"/>
        <c:crosses val="autoZero"/>
        <c:auto val="1"/>
        <c:lblAlgn val="ctr"/>
        <c:lblOffset val="100"/>
        <c:noMultiLvlLbl val="0"/>
      </c:catAx>
      <c:valAx>
        <c:axId val="95650560"/>
        <c:scaling>
          <c:orientation val="minMax"/>
          <c:min val="9.0000000000000028E-3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Měrná spotřeba</a:t>
                </a:r>
              </a:p>
            </c:rich>
          </c:tx>
          <c:layout>
            <c:manualLayout>
              <c:xMode val="edge"/>
              <c:yMode val="edge"/>
              <c:x val="9.4649000113408727E-3"/>
              <c:y val="0.316953098254024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5636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77875771118384"/>
          <c:y val="0.32587143839261107"/>
          <c:w val="0.11438599866104535"/>
          <c:h val="0.1102580293405353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image" Target="../media/image1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7" Type="http://schemas.openxmlformats.org/officeDocument/2006/relationships/image" Target="../media/image1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8" name="Graf 2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0</xdr:rowOff>
    </xdr:from>
    <xdr:to>
      <xdr:col>14</xdr:col>
      <xdr:colOff>261938</xdr:colOff>
      <xdr:row>65</xdr:row>
      <xdr:rowOff>109538</xdr:rowOff>
    </xdr:to>
    <xdr:graphicFrame macro="">
      <xdr:nvGraphicFramePr>
        <xdr:cNvPr id="11" name="Graf 1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309562</xdr:colOff>
      <xdr:row>41</xdr:row>
      <xdr:rowOff>154781</xdr:rowOff>
    </xdr:from>
    <xdr:to>
      <xdr:col>24</xdr:col>
      <xdr:colOff>1002505</xdr:colOff>
      <xdr:row>65</xdr:row>
      <xdr:rowOff>111919</xdr:rowOff>
    </xdr:to>
    <xdr:graphicFrame macro="">
      <xdr:nvGraphicFramePr>
        <xdr:cNvPr id="12" name="Graf 2">
          <a:extLst>
            <a:ext uri="{FF2B5EF4-FFF2-40B4-BE49-F238E27FC236}">
              <a16:creationId xmlns:a16="http://schemas.microsoft.com/office/drawing/2014/main" id="{00000000-0008-0000-0000-00000C000000}"/>
            </a:ext>
            <a:ext uri="{147F2762-F138-4A5C-976F-8EAC2B608ADB}">
              <a16:predDERef xmlns:a16="http://schemas.microsoft.com/office/drawing/2014/main" pre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107158</xdr:colOff>
      <xdr:row>1</xdr:row>
      <xdr:rowOff>154779</xdr:rowOff>
    </xdr:from>
    <xdr:to>
      <xdr:col>1</xdr:col>
      <xdr:colOff>1940720</xdr:colOff>
      <xdr:row>3</xdr:row>
      <xdr:rowOff>1290</xdr:rowOff>
    </xdr:to>
    <xdr:pic>
      <xdr:nvPicPr>
        <xdr:cNvPr id="2" name="Obrázek 1" descr="Práce GOLDBECK">
          <a:extLst>
            <a:ext uri="{FF2B5EF4-FFF2-40B4-BE49-F238E27FC236}">
              <a16:creationId xmlns:a16="http://schemas.microsoft.com/office/drawing/2014/main" id="{960DFEF2-0E68-49FB-9E01-6BD140A54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1" y="321467"/>
          <a:ext cx="1833562" cy="322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7" name="Graf 1">
          <a:extLst>
            <a:ext uri="{FF2B5EF4-FFF2-40B4-BE49-F238E27FC236}">
              <a16:creationId xmlns:a16="http://schemas.microsoft.com/office/drawing/2014/main" id="{57A968FE-1509-4CA9-80DA-A5AA915BF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8" name="Graf 2">
          <a:extLst>
            <a:ext uri="{FF2B5EF4-FFF2-40B4-BE49-F238E27FC236}">
              <a16:creationId xmlns:a16="http://schemas.microsoft.com/office/drawing/2014/main" id="{FFA60938-5DD4-4925-804F-D0FBBAA28D1E}"/>
            </a:ext>
            <a:ext uri="{147F2762-F138-4A5C-976F-8EAC2B608ADB}">
              <a16:predDERef xmlns:a16="http://schemas.microsoft.com/office/drawing/2014/main" pred="{57A968FE-1509-4CA9-80DA-A5AA915BF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0</xdr:rowOff>
    </xdr:from>
    <xdr:to>
      <xdr:col>14</xdr:col>
      <xdr:colOff>261938</xdr:colOff>
      <xdr:row>65</xdr:row>
      <xdr:rowOff>109538</xdr:rowOff>
    </xdr:to>
    <xdr:graphicFrame macro="">
      <xdr:nvGraphicFramePr>
        <xdr:cNvPr id="9" name="Graf 1">
          <a:extLst>
            <a:ext uri="{FF2B5EF4-FFF2-40B4-BE49-F238E27FC236}">
              <a16:creationId xmlns:a16="http://schemas.microsoft.com/office/drawing/2014/main" id="{6C8B3649-0705-4B8F-A42D-EE4A3FB2CD48}"/>
            </a:ext>
            <a:ext uri="{147F2762-F138-4A5C-976F-8EAC2B608ADB}">
              <a16:predDERef xmlns:a16="http://schemas.microsoft.com/office/drawing/2014/main" pred="{FFA60938-5DD4-4925-804F-D0FBBAA28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309562</xdr:colOff>
      <xdr:row>41</xdr:row>
      <xdr:rowOff>154781</xdr:rowOff>
    </xdr:from>
    <xdr:to>
      <xdr:col>24</xdr:col>
      <xdr:colOff>1002505</xdr:colOff>
      <xdr:row>65</xdr:row>
      <xdr:rowOff>111919</xdr:rowOff>
    </xdr:to>
    <xdr:graphicFrame macro="">
      <xdr:nvGraphicFramePr>
        <xdr:cNvPr id="10" name="Graf 2">
          <a:extLst>
            <a:ext uri="{FF2B5EF4-FFF2-40B4-BE49-F238E27FC236}">
              <a16:creationId xmlns:a16="http://schemas.microsoft.com/office/drawing/2014/main" id="{502EF9FC-C844-4201-B256-ED3FDE676673}"/>
            </a:ext>
            <a:ext uri="{147F2762-F138-4A5C-976F-8EAC2B608ADB}">
              <a16:predDERef xmlns:a16="http://schemas.microsoft.com/office/drawing/2014/main" pred="{6C8B3649-0705-4B8F-A42D-EE4A3FB2C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107158</xdr:colOff>
      <xdr:row>1</xdr:row>
      <xdr:rowOff>154779</xdr:rowOff>
    </xdr:from>
    <xdr:to>
      <xdr:col>1</xdr:col>
      <xdr:colOff>1940720</xdr:colOff>
      <xdr:row>3</xdr:row>
      <xdr:rowOff>153690</xdr:rowOff>
    </xdr:to>
    <xdr:pic>
      <xdr:nvPicPr>
        <xdr:cNvPr id="11" name="Obrázek 10" descr="Práce GOLDBECK">
          <a:extLst>
            <a:ext uri="{FF2B5EF4-FFF2-40B4-BE49-F238E27FC236}">
              <a16:creationId xmlns:a16="http://schemas.microsoft.com/office/drawing/2014/main" id="{D3049AAF-442D-40B7-A6D4-193395C2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8" y="326229"/>
          <a:ext cx="1833562" cy="322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20</xdr:row>
      <xdr:rowOff>161925</xdr:rowOff>
    </xdr:from>
    <xdr:to>
      <xdr:col>14</xdr:col>
      <xdr:colOff>247650</xdr:colOff>
      <xdr:row>44</xdr:row>
      <xdr:rowOff>104775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21</xdr:row>
      <xdr:rowOff>0</xdr:rowOff>
    </xdr:from>
    <xdr:to>
      <xdr:col>24</xdr:col>
      <xdr:colOff>988218</xdr:colOff>
      <xdr:row>44</xdr:row>
      <xdr:rowOff>123825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200-000007000000}"/>
            </a:ext>
            <a:ext uri="{147F2762-F138-4A5C-976F-8EAC2B608ADB}">
              <a16:predDERef xmlns:a16="http://schemas.microsoft.com/office/drawing/2014/main" pre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14</xdr:col>
      <xdr:colOff>261938</xdr:colOff>
      <xdr:row>68</xdr:row>
      <xdr:rowOff>109537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200-00000A000000}"/>
            </a:ext>
            <a:ext uri="{147F2762-F138-4A5C-976F-8EAC2B608ADB}">
              <a16:predDERef xmlns:a16="http://schemas.microsoft.com/office/drawing/2014/main" pre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297656</xdr:colOff>
      <xdr:row>45</xdr:row>
      <xdr:rowOff>0</xdr:rowOff>
    </xdr:from>
    <xdr:to>
      <xdr:col>24</xdr:col>
      <xdr:colOff>990599</xdr:colOff>
      <xdr:row>68</xdr:row>
      <xdr:rowOff>123825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200-00000B000000}"/>
            </a:ext>
            <a:ext uri="{147F2762-F138-4A5C-976F-8EAC2B608ADB}">
              <a16:predDERef xmlns:a16="http://schemas.microsoft.com/office/drawing/2014/main" pre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71438</xdr:colOff>
      <xdr:row>1</xdr:row>
      <xdr:rowOff>130968</xdr:rowOff>
    </xdr:from>
    <xdr:to>
      <xdr:col>1</xdr:col>
      <xdr:colOff>1905000</xdr:colOff>
      <xdr:row>2</xdr:row>
      <xdr:rowOff>191792</xdr:rowOff>
    </xdr:to>
    <xdr:pic>
      <xdr:nvPicPr>
        <xdr:cNvPr id="3" name="Obrázek 2" descr="Práce GOLDBECK">
          <a:extLst>
            <a:ext uri="{FF2B5EF4-FFF2-40B4-BE49-F238E27FC236}">
              <a16:creationId xmlns:a16="http://schemas.microsoft.com/office/drawing/2014/main" id="{A7F51F67-1114-42F2-86FC-692EEF73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97656"/>
          <a:ext cx="1833562" cy="322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10" name="Graf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11" name="Graf 2">
          <a:extLst>
            <a:ext uri="{FF2B5EF4-FFF2-40B4-BE49-F238E27FC236}">
              <a16:creationId xmlns:a16="http://schemas.microsoft.com/office/drawing/2014/main" id="{00000000-0008-0000-0300-00000B000000}"/>
            </a:ext>
            <a:ext uri="{147F2762-F138-4A5C-976F-8EAC2B608ADB}">
              <a16:predDERef xmlns:a16="http://schemas.microsoft.com/office/drawing/2014/main" pre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14" name="Graf 1">
          <a:extLst>
            <a:ext uri="{FF2B5EF4-FFF2-40B4-BE49-F238E27FC236}">
              <a16:creationId xmlns:a16="http://schemas.microsoft.com/office/drawing/2014/main" id="{00000000-0008-0000-0300-00000E000000}"/>
            </a:ext>
            <a:ext uri="{147F2762-F138-4A5C-976F-8EAC2B608ADB}">
              <a16:predDERef xmlns:a16="http://schemas.microsoft.com/office/drawing/2014/main" pre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15" name="Graf 2">
          <a:extLst>
            <a:ext uri="{FF2B5EF4-FFF2-40B4-BE49-F238E27FC236}">
              <a16:creationId xmlns:a16="http://schemas.microsoft.com/office/drawing/2014/main" id="{00000000-0008-0000-0300-00000F000000}"/>
            </a:ext>
            <a:ext uri="{147F2762-F138-4A5C-976F-8EAC2B608ADB}">
              <a16:predDERef xmlns:a16="http://schemas.microsoft.com/office/drawing/2014/main" pre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14</xdr:col>
      <xdr:colOff>261938</xdr:colOff>
      <xdr:row>64</xdr:row>
      <xdr:rowOff>109537</xdr:rowOff>
    </xdr:to>
    <xdr:graphicFrame macro="">
      <xdr:nvGraphicFramePr>
        <xdr:cNvPr id="18" name="Graf 1">
          <a:extLst>
            <a:ext uri="{FF2B5EF4-FFF2-40B4-BE49-F238E27FC236}">
              <a16:creationId xmlns:a16="http://schemas.microsoft.com/office/drawing/2014/main" id="{00000000-0008-0000-0300-000012000000}"/>
            </a:ext>
            <a:ext uri="{147F2762-F138-4A5C-976F-8EAC2B608ADB}">
              <a16:predDERef xmlns:a16="http://schemas.microsoft.com/office/drawing/2014/main" pre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321468</xdr:colOff>
      <xdr:row>41</xdr:row>
      <xdr:rowOff>11907</xdr:rowOff>
    </xdr:from>
    <xdr:to>
      <xdr:col>24</xdr:col>
      <xdr:colOff>1014411</xdr:colOff>
      <xdr:row>64</xdr:row>
      <xdr:rowOff>135732</xdr:rowOff>
    </xdr:to>
    <xdr:graphicFrame macro="">
      <xdr:nvGraphicFramePr>
        <xdr:cNvPr id="19" name="Graf 2">
          <a:extLst>
            <a:ext uri="{FF2B5EF4-FFF2-40B4-BE49-F238E27FC236}">
              <a16:creationId xmlns:a16="http://schemas.microsoft.com/office/drawing/2014/main" id="{00000000-0008-0000-0300-000013000000}"/>
            </a:ext>
            <a:ext uri="{147F2762-F138-4A5C-976F-8EAC2B608ADB}">
              <a16:predDERef xmlns:a16="http://schemas.microsoft.com/office/drawing/2014/main" pre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202406</xdr:colOff>
      <xdr:row>1</xdr:row>
      <xdr:rowOff>130968</xdr:rowOff>
    </xdr:from>
    <xdr:to>
      <xdr:col>1</xdr:col>
      <xdr:colOff>2039778</xdr:colOff>
      <xdr:row>2</xdr:row>
      <xdr:rowOff>191792</xdr:rowOff>
    </xdr:to>
    <xdr:pic>
      <xdr:nvPicPr>
        <xdr:cNvPr id="2" name="Obrázek 1" descr="Práce GOLDBECK">
          <a:extLst>
            <a:ext uri="{FF2B5EF4-FFF2-40B4-BE49-F238E27FC236}">
              <a16:creationId xmlns:a16="http://schemas.microsoft.com/office/drawing/2014/main" id="{1C9D04A0-A0A1-4EE9-9F71-16035CAD8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297656"/>
          <a:ext cx="1833562" cy="322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9" name="Graf 1">
          <a:extLst>
            <a:ext uri="{FF2B5EF4-FFF2-40B4-BE49-F238E27FC236}">
              <a16:creationId xmlns:a16="http://schemas.microsoft.com/office/drawing/2014/main" id="{343E26DC-8EDE-4CEA-9A30-551361A9B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10" name="Graf 2">
          <a:extLst>
            <a:ext uri="{FF2B5EF4-FFF2-40B4-BE49-F238E27FC236}">
              <a16:creationId xmlns:a16="http://schemas.microsoft.com/office/drawing/2014/main" id="{0A90CFAE-EDE1-4CDD-B1F2-CEF04CE00F85}"/>
            </a:ext>
            <a:ext uri="{147F2762-F138-4A5C-976F-8EAC2B608ADB}">
              <a16:predDERef xmlns:a16="http://schemas.microsoft.com/office/drawing/2014/main" pred="{343E26DC-8EDE-4CEA-9A30-551361A9B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11" name="Graf 1">
          <a:extLst>
            <a:ext uri="{FF2B5EF4-FFF2-40B4-BE49-F238E27FC236}">
              <a16:creationId xmlns:a16="http://schemas.microsoft.com/office/drawing/2014/main" id="{F546BC60-C10D-4672-8CF0-FB3204105795}"/>
            </a:ext>
            <a:ext uri="{147F2762-F138-4A5C-976F-8EAC2B608ADB}">
              <a16:predDERef xmlns:a16="http://schemas.microsoft.com/office/drawing/2014/main" pred="{0A90CFAE-EDE1-4CDD-B1F2-CEF04CE00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12" name="Graf 2">
          <a:extLst>
            <a:ext uri="{FF2B5EF4-FFF2-40B4-BE49-F238E27FC236}">
              <a16:creationId xmlns:a16="http://schemas.microsoft.com/office/drawing/2014/main" id="{DB45F57B-B00A-471A-8F7A-01E489C06276}"/>
            </a:ext>
            <a:ext uri="{147F2762-F138-4A5C-976F-8EAC2B608ADB}">
              <a16:predDERef xmlns:a16="http://schemas.microsoft.com/office/drawing/2014/main" pred="{F546BC60-C10D-4672-8CF0-FB3204105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14</xdr:col>
      <xdr:colOff>261938</xdr:colOff>
      <xdr:row>64</xdr:row>
      <xdr:rowOff>109537</xdr:rowOff>
    </xdr:to>
    <xdr:graphicFrame macro="">
      <xdr:nvGraphicFramePr>
        <xdr:cNvPr id="13" name="Graf 1">
          <a:extLst>
            <a:ext uri="{FF2B5EF4-FFF2-40B4-BE49-F238E27FC236}">
              <a16:creationId xmlns:a16="http://schemas.microsoft.com/office/drawing/2014/main" id="{24928AE4-CAF8-454C-A3FE-9F60C51AF717}"/>
            </a:ext>
            <a:ext uri="{147F2762-F138-4A5C-976F-8EAC2B608ADB}">
              <a16:predDERef xmlns:a16="http://schemas.microsoft.com/office/drawing/2014/main" pred="{DB45F57B-B00A-471A-8F7A-01E489C06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321468</xdr:colOff>
      <xdr:row>41</xdr:row>
      <xdr:rowOff>11907</xdr:rowOff>
    </xdr:from>
    <xdr:to>
      <xdr:col>24</xdr:col>
      <xdr:colOff>1014411</xdr:colOff>
      <xdr:row>64</xdr:row>
      <xdr:rowOff>135732</xdr:rowOff>
    </xdr:to>
    <xdr:graphicFrame macro="">
      <xdr:nvGraphicFramePr>
        <xdr:cNvPr id="14" name="Graf 2">
          <a:extLst>
            <a:ext uri="{FF2B5EF4-FFF2-40B4-BE49-F238E27FC236}">
              <a16:creationId xmlns:a16="http://schemas.microsoft.com/office/drawing/2014/main" id="{46008B6E-2A66-4D8D-AE8C-58EA15AAE328}"/>
            </a:ext>
            <a:ext uri="{147F2762-F138-4A5C-976F-8EAC2B608ADB}">
              <a16:predDERef xmlns:a16="http://schemas.microsoft.com/office/drawing/2014/main" pred="{24928AE4-CAF8-454C-A3FE-9F60C51AF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202406</xdr:colOff>
      <xdr:row>1</xdr:row>
      <xdr:rowOff>130968</xdr:rowOff>
    </xdr:from>
    <xdr:to>
      <xdr:col>1</xdr:col>
      <xdr:colOff>2039778</xdr:colOff>
      <xdr:row>3</xdr:row>
      <xdr:rowOff>130832</xdr:rowOff>
    </xdr:to>
    <xdr:pic>
      <xdr:nvPicPr>
        <xdr:cNvPr id="15" name="Obrázek 14" descr="Práce GOLDBECK">
          <a:extLst>
            <a:ext uri="{FF2B5EF4-FFF2-40B4-BE49-F238E27FC236}">
              <a16:creationId xmlns:a16="http://schemas.microsoft.com/office/drawing/2014/main" id="{4C709905-184B-47D9-B2F0-E5F6B066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" y="302418"/>
          <a:ext cx="1833562" cy="32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F8E3675-4370-4D83-BDBB-B1F136DD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D5E464F-0821-4796-85F1-D128F859DAEA}"/>
            </a:ext>
            <a:ext uri="{147F2762-F138-4A5C-976F-8EAC2B608ADB}">
              <a16:predDERef xmlns:a16="http://schemas.microsoft.com/office/drawing/2014/main" pred="{BF8E3675-4370-4D83-BDBB-B1F136DDE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16</xdr:row>
      <xdr:rowOff>161925</xdr:rowOff>
    </xdr:from>
    <xdr:to>
      <xdr:col>14</xdr:col>
      <xdr:colOff>247650</xdr:colOff>
      <xdr:row>40</xdr:row>
      <xdr:rowOff>104775</xdr:rowOff>
    </xdr:to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F6AFD33D-FB03-4897-99AA-33ACB83E4273}"/>
            </a:ext>
            <a:ext uri="{147F2762-F138-4A5C-976F-8EAC2B608ADB}">
              <a16:predDERef xmlns:a16="http://schemas.microsoft.com/office/drawing/2014/main" pred="{CD5E464F-0821-4796-85F1-D128F859DA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295275</xdr:colOff>
      <xdr:row>17</xdr:row>
      <xdr:rowOff>0</xdr:rowOff>
    </xdr:from>
    <xdr:to>
      <xdr:col>24</xdr:col>
      <xdr:colOff>988218</xdr:colOff>
      <xdr:row>40</xdr:row>
      <xdr:rowOff>123825</xdr:rowOff>
    </xdr:to>
    <xdr:graphicFrame macro="">
      <xdr:nvGraphicFramePr>
        <xdr:cNvPr id="5" name="Graf 2">
          <a:extLst>
            <a:ext uri="{FF2B5EF4-FFF2-40B4-BE49-F238E27FC236}">
              <a16:creationId xmlns:a16="http://schemas.microsoft.com/office/drawing/2014/main" id="{9B7458AE-111C-4278-B684-F00E367113EE}"/>
            </a:ext>
            <a:ext uri="{147F2762-F138-4A5C-976F-8EAC2B608ADB}">
              <a16:predDERef xmlns:a16="http://schemas.microsoft.com/office/drawing/2014/main" pred="{F6AFD33D-FB03-4897-99AA-33ACB83E4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14</xdr:col>
      <xdr:colOff>261938</xdr:colOff>
      <xdr:row>64</xdr:row>
      <xdr:rowOff>109537</xdr:rowOff>
    </xdr:to>
    <xdr:graphicFrame macro="">
      <xdr:nvGraphicFramePr>
        <xdr:cNvPr id="6" name="Graf 1">
          <a:extLst>
            <a:ext uri="{FF2B5EF4-FFF2-40B4-BE49-F238E27FC236}">
              <a16:creationId xmlns:a16="http://schemas.microsoft.com/office/drawing/2014/main" id="{A7134FF5-002B-4C3E-A302-F902BD0BEC4F}"/>
            </a:ext>
            <a:ext uri="{147F2762-F138-4A5C-976F-8EAC2B608ADB}">
              <a16:predDERef xmlns:a16="http://schemas.microsoft.com/office/drawing/2014/main" pred="{9B7458AE-111C-4278-B684-F00E36711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321468</xdr:colOff>
      <xdr:row>41</xdr:row>
      <xdr:rowOff>11907</xdr:rowOff>
    </xdr:from>
    <xdr:to>
      <xdr:col>24</xdr:col>
      <xdr:colOff>1014411</xdr:colOff>
      <xdr:row>64</xdr:row>
      <xdr:rowOff>135732</xdr:rowOff>
    </xdr:to>
    <xdr:graphicFrame macro="">
      <xdr:nvGraphicFramePr>
        <xdr:cNvPr id="7" name="Graf 2">
          <a:extLst>
            <a:ext uri="{FF2B5EF4-FFF2-40B4-BE49-F238E27FC236}">
              <a16:creationId xmlns:a16="http://schemas.microsoft.com/office/drawing/2014/main" id="{99460251-7923-4ADE-9A4C-D366D24DC1B6}"/>
            </a:ext>
            <a:ext uri="{147F2762-F138-4A5C-976F-8EAC2B608ADB}">
              <a16:predDERef xmlns:a16="http://schemas.microsoft.com/office/drawing/2014/main" pred="{A7134FF5-002B-4C3E-A302-F902BD0BE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202406</xdr:colOff>
      <xdr:row>1</xdr:row>
      <xdr:rowOff>130968</xdr:rowOff>
    </xdr:from>
    <xdr:to>
      <xdr:col>1</xdr:col>
      <xdr:colOff>2035968</xdr:colOff>
      <xdr:row>2</xdr:row>
      <xdr:rowOff>191792</xdr:rowOff>
    </xdr:to>
    <xdr:pic>
      <xdr:nvPicPr>
        <xdr:cNvPr id="8" name="Obrázek 1" descr="Práce GOLDBECK">
          <a:extLst>
            <a:ext uri="{FF2B5EF4-FFF2-40B4-BE49-F238E27FC236}">
              <a16:creationId xmlns:a16="http://schemas.microsoft.com/office/drawing/2014/main" id="{B663185C-A5CC-45C0-8858-DF617188E981}"/>
            </a:ext>
            <a:ext uri="{147F2762-F138-4A5C-976F-8EAC2B608ADB}">
              <a16:predDERef xmlns:a16="http://schemas.microsoft.com/office/drawing/2014/main" pred="{99460251-7923-4ADE-9A4C-D366D24DC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" y="302418"/>
          <a:ext cx="1833562" cy="327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23</xdr:row>
      <xdr:rowOff>95250</xdr:rowOff>
    </xdr:from>
    <xdr:to>
      <xdr:col>1</xdr:col>
      <xdr:colOff>457200</xdr:colOff>
      <xdr:row>33</xdr:row>
      <xdr:rowOff>123825</xdr:rowOff>
    </xdr:to>
    <xdr:sp macro="" textlink="">
      <xdr:nvSpPr>
        <xdr:cNvPr id="9" name="Textové pole 8">
          <a:extLst>
            <a:ext uri="{FF2B5EF4-FFF2-40B4-BE49-F238E27FC236}">
              <a16:creationId xmlns:a16="http://schemas.microsoft.com/office/drawing/2014/main" id="{DA84E17A-B43A-15C6-533C-D2029A8B4C22}"/>
            </a:ext>
            <a:ext uri="{147F2762-F138-4A5C-976F-8EAC2B608ADB}">
              <a16:predDERef xmlns:a16="http://schemas.microsoft.com/office/drawing/2014/main" pred="{B663185C-A5CC-45C0-8858-DF617188E981}"/>
            </a:ext>
          </a:extLst>
        </xdr:cNvPr>
        <xdr:cNvSpPr txBox="1"/>
      </xdr:nvSpPr>
      <xdr:spPr>
        <a:xfrm rot="16200000">
          <a:off x="-209550" y="5219700"/>
          <a:ext cx="16478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4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Měrná produkce OV</a:t>
          </a:r>
        </a:p>
      </xdr:txBody>
    </xdr:sp>
    <xdr:clientData/>
  </xdr:twoCellAnchor>
  <xdr:twoCellAnchor>
    <xdr:from>
      <xdr:col>1</xdr:col>
      <xdr:colOff>128587</xdr:colOff>
      <xdr:row>45</xdr:row>
      <xdr:rowOff>119063</xdr:rowOff>
    </xdr:from>
    <xdr:to>
      <xdr:col>1</xdr:col>
      <xdr:colOff>481012</xdr:colOff>
      <xdr:row>59</xdr:row>
      <xdr:rowOff>138113</xdr:rowOff>
    </xdr:to>
    <xdr:sp macro="" textlink="">
      <xdr:nvSpPr>
        <xdr:cNvPr id="10" name="Textové pole 9">
          <a:extLst>
            <a:ext uri="{FF2B5EF4-FFF2-40B4-BE49-F238E27FC236}">
              <a16:creationId xmlns:a16="http://schemas.microsoft.com/office/drawing/2014/main" id="{D3289643-8D8A-18C0-A12C-8E1A133BDD22}"/>
            </a:ext>
            <a:ext uri="{147F2762-F138-4A5C-976F-8EAC2B608ADB}">
              <a16:predDERef xmlns:a16="http://schemas.microsoft.com/office/drawing/2014/main" pred="{DA84E17A-B43A-15C6-533C-D2029A8B4C22}"/>
            </a:ext>
          </a:extLst>
        </xdr:cNvPr>
        <xdr:cNvSpPr txBox="1"/>
      </xdr:nvSpPr>
      <xdr:spPr>
        <a:xfrm rot="16200000">
          <a:off x="-533400" y="9096375"/>
          <a:ext cx="228600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400" b="1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Absolutní produkce OV [m3]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1619249</xdr:colOff>
      <xdr:row>8</xdr:row>
      <xdr:rowOff>154781</xdr:rowOff>
    </xdr:from>
    <xdr:to>
      <xdr:col>7</xdr:col>
      <xdr:colOff>23813</xdr:colOff>
      <xdr:row>34</xdr:row>
      <xdr:rowOff>47624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127000</xdr:colOff>
      <xdr:row>1</xdr:row>
      <xdr:rowOff>179917</xdr:rowOff>
    </xdr:from>
    <xdr:to>
      <xdr:col>1</xdr:col>
      <xdr:colOff>1429597</xdr:colOff>
      <xdr:row>2</xdr:row>
      <xdr:rowOff>136901</xdr:rowOff>
    </xdr:to>
    <xdr:pic>
      <xdr:nvPicPr>
        <xdr:cNvPr id="2" name="Obrázek 1" descr="Práce GOLDBECK">
          <a:extLst>
            <a:ext uri="{FF2B5EF4-FFF2-40B4-BE49-F238E27FC236}">
              <a16:creationId xmlns:a16="http://schemas.microsoft.com/office/drawing/2014/main" id="{FF8F99B3-A949-4E4D-8487-26AF9946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167" y="349250"/>
          <a:ext cx="1291167" cy="227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ldbeck.sharepoint.com/llacroute/Mes%20documents/D/donnees/Contrat/nexans/rapport%20%20NEXANS%20Autun%2006-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ldbeck.sharepoint.com/ZETKO/EMS/-%20Klienti%20A%20-/KVK,%20PAR,%20SIKA/02_ENVIRONMENT/05_Environment&#225;ln&#237;%20profil/Environment&#225;ln&#237;%20profil_2018_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garde"/>
      <sheetName val="généralités"/>
      <sheetName val="Organisation "/>
      <sheetName val="Sommaire"/>
      <sheetName val="tableau de bord"/>
      <sheetName val="Tableau de Bord "/>
      <sheetName val="MP Inst Tech"/>
      <sheetName val="MP Inst Tech Sécurité"/>
      <sheetName val="MC Inst Tech 1_4"/>
      <sheetName val="MC Inst Tech 2_4"/>
      <sheetName val="MC Inst Tech 3_4 "/>
      <sheetName val="MC Inst Tech 4_4 "/>
      <sheetName val="MC Inst Tech anv 1"/>
      <sheetName val="Pres. Multitechniques"/>
      <sheetName val="Prestation maintenance"/>
      <sheetName val="Autorisation INSTALL"/>
      <sheetName val="Interventions sur appel"/>
      <sheetName val="Interventions sur appel AC"/>
      <sheetName val="Suivi conso Energie"/>
      <sheetName val="Suivi Conso AC"/>
      <sheetName val="Portes"/>
      <sheetName val="FI PORTES"/>
      <sheetName val="Porte auto"/>
      <sheetName val="FI PORTES QUAIS"/>
      <sheetName val="Porte et quai"/>
      <sheetName val="avril"/>
      <sheetName val="mai"/>
      <sheetName val="juin"/>
      <sheetName val="Pres. Complémentaires"/>
      <sheetName val="Devis-Facture"/>
      <sheetName val="Voies de progrés"/>
      <sheetName val="MEMO"/>
      <sheetName val="ridea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ktřina - technologie"/>
      <sheetName val="Spotřeba plynu - vytápění"/>
      <sheetName val="Povrchové vody"/>
      <sheetName val="Podzemní vody"/>
      <sheetName val="Důlní vody"/>
      <sheetName val="Rozbory důlních vod"/>
      <sheetName val="Emise TZL - lom"/>
      <sheetName val="Odpady"/>
    </sheetNames>
    <sheetDataSet>
      <sheetData sheetId="0">
        <row r="4">
          <cell r="C4" t="str">
            <v xml:space="preserve">Leden </v>
          </cell>
          <cell r="D4" t="str">
            <v>Únor</v>
          </cell>
          <cell r="E4" t="str">
            <v>Březen</v>
          </cell>
          <cell r="F4" t="str">
            <v>Duben</v>
          </cell>
          <cell r="G4" t="str">
            <v>Květen</v>
          </cell>
          <cell r="H4" t="str">
            <v>Červen</v>
          </cell>
          <cell r="I4" t="str">
            <v>Červenec</v>
          </cell>
          <cell r="J4" t="str">
            <v>Srpen</v>
          </cell>
          <cell r="K4" t="str">
            <v>Září</v>
          </cell>
          <cell r="L4" t="str">
            <v>Říjen</v>
          </cell>
          <cell r="M4" t="str">
            <v>Listopad</v>
          </cell>
          <cell r="N4" t="str">
            <v>Prosinec</v>
          </cell>
        </row>
        <row r="13">
          <cell r="B13" t="str">
            <v>Poměr kWh / t 2017</v>
          </cell>
          <cell r="C13">
            <v>2.6607164727495407</v>
          </cell>
          <cell r="D13">
            <v>2.5237027158098932</v>
          </cell>
          <cell r="E13">
            <v>2.712584120564911</v>
          </cell>
          <cell r="F13">
            <v>2.4154990299633541</v>
          </cell>
          <cell r="G13">
            <v>2.1511434078241392</v>
          </cell>
          <cell r="H13">
            <v>2.4469810532524021</v>
          </cell>
          <cell r="I13">
            <v>1.9807021829406408</v>
          </cell>
          <cell r="J13">
            <v>2.2244682200701993</v>
          </cell>
          <cell r="K13">
            <v>1.9552047696216714</v>
          </cell>
          <cell r="L13">
            <v>2.2950177801316487</v>
          </cell>
          <cell r="M13">
            <v>2.0127455414835875</v>
          </cell>
          <cell r="N13">
            <v>1.3121786073748742</v>
          </cell>
          <cell r="O13">
            <v>2.1614035495756365</v>
          </cell>
        </row>
        <row r="14">
          <cell r="B14" t="str">
            <v>Poměr kWh / t 2018</v>
          </cell>
          <cell r="C14">
            <v>3.2152634258843262</v>
          </cell>
          <cell r="D14">
            <v>3.030712646568797</v>
          </cell>
          <cell r="E14">
            <v>3.0103050649540215</v>
          </cell>
          <cell r="F14">
            <v>2.2746656031414898</v>
          </cell>
          <cell r="G14">
            <v>2.4172716437317154</v>
          </cell>
          <cell r="H14">
            <v>2.4150536380597014</v>
          </cell>
          <cell r="I14">
            <v>2.4299080367852861</v>
          </cell>
          <cell r="J14">
            <v>2.0830587665903466</v>
          </cell>
          <cell r="K14">
            <v>2.0825292796893016</v>
          </cell>
          <cell r="L14">
            <v>2.2143857004414773</v>
          </cell>
          <cell r="M14">
            <v>2.5523039907944978</v>
          </cell>
          <cell r="N14">
            <v>2.6060689546599498</v>
          </cell>
          <cell r="O14">
            <v>2.4795087473542088</v>
          </cell>
        </row>
        <row r="15">
          <cell r="B15" t="str">
            <v>Poměr kWh / t 2019</v>
          </cell>
          <cell r="O15" t="e">
            <v>#DIV/0!</v>
          </cell>
        </row>
        <row r="16">
          <cell r="B16" t="str">
            <v>Poměr kWh / t 2020</v>
          </cell>
          <cell r="O16" t="e">
            <v>#DIV/0!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Q16"/>
  <sheetViews>
    <sheetView showGridLines="0" tabSelected="1" zoomScale="70" zoomScaleNormal="70" workbookViewId="0">
      <selection activeCell="O5" sqref="O5"/>
    </sheetView>
  </sheetViews>
  <sheetFormatPr defaultColWidth="15.44140625" defaultRowHeight="12.6" x14ac:dyDescent="0.2"/>
  <cols>
    <col min="1" max="1" width="4.5546875" style="3" customWidth="1"/>
    <col min="2" max="2" width="30.6640625" style="3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ht="13.2" thickBot="1" x14ac:dyDescent="0.25">
      <c r="A1" s="4"/>
      <c r="P1" s="1"/>
      <c r="Q1" s="2"/>
    </row>
    <row r="2" spans="1:17" ht="21" customHeight="1" thickTop="1" thickBot="1" x14ac:dyDescent="0.35">
      <c r="A2" s="4"/>
      <c r="B2" s="206"/>
      <c r="C2" s="208" t="s">
        <v>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thickBot="1" x14ac:dyDescent="0.25">
      <c r="A3" s="4"/>
      <c r="B3" s="206"/>
      <c r="C3" s="211" t="s">
        <v>1</v>
      </c>
      <c r="D3" s="212"/>
      <c r="E3" s="213"/>
      <c r="F3" s="211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1"/>
      <c r="Q3" s="2"/>
    </row>
    <row r="4" spans="1:17" ht="15.75" customHeight="1" thickBot="1" x14ac:dyDescent="0.25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21" t="s">
        <v>10</v>
      </c>
      <c r="I4" s="119" t="s">
        <v>11</v>
      </c>
      <c r="J4" s="120" t="s">
        <v>12</v>
      </c>
      <c r="K4" s="121" t="s">
        <v>13</v>
      </c>
      <c r="L4" s="119" t="s">
        <v>14</v>
      </c>
      <c r="M4" s="120" t="s">
        <v>15</v>
      </c>
      <c r="N4" s="121" t="s">
        <v>16</v>
      </c>
      <c r="O4" s="122" t="s">
        <v>17</v>
      </c>
      <c r="P4" s="1"/>
      <c r="Q4" s="2"/>
    </row>
    <row r="5" spans="1:17" ht="16.5" customHeight="1" x14ac:dyDescent="0.2">
      <c r="A5" s="4"/>
      <c r="B5" s="28" t="s">
        <v>18</v>
      </c>
      <c r="C5" s="50">
        <v>189.7</v>
      </c>
      <c r="D5" s="51">
        <v>177</v>
      </c>
      <c r="E5" s="52">
        <v>184</v>
      </c>
      <c r="F5" s="53">
        <v>145</v>
      </c>
      <c r="G5" s="54">
        <v>139</v>
      </c>
      <c r="H5" s="55">
        <v>148</v>
      </c>
      <c r="I5" s="53">
        <v>126</v>
      </c>
      <c r="J5" s="54">
        <v>138</v>
      </c>
      <c r="K5" s="55">
        <v>114</v>
      </c>
      <c r="L5" s="53">
        <v>152</v>
      </c>
      <c r="M5" s="51">
        <v>183</v>
      </c>
      <c r="N5" s="56">
        <v>139</v>
      </c>
      <c r="O5" s="123">
        <f t="shared" ref="O5:O12" si="0">SUM(C5:N5)</f>
        <v>1834.7</v>
      </c>
      <c r="P5" s="1"/>
      <c r="Q5" s="2"/>
    </row>
    <row r="6" spans="1:17" ht="16.5" customHeight="1" x14ac:dyDescent="0.2">
      <c r="A6" s="4"/>
      <c r="B6" s="28" t="s">
        <v>19</v>
      </c>
      <c r="C6" s="43"/>
      <c r="D6" s="44"/>
      <c r="E6" s="45"/>
      <c r="F6" s="46"/>
      <c r="G6" s="47"/>
      <c r="H6" s="48"/>
      <c r="I6" s="46"/>
      <c r="J6" s="47"/>
      <c r="K6" s="48"/>
      <c r="L6" s="46"/>
      <c r="M6" s="44"/>
      <c r="N6" s="49"/>
      <c r="O6" s="123">
        <f t="shared" si="0"/>
        <v>0</v>
      </c>
      <c r="P6" s="1"/>
      <c r="Q6" s="2"/>
    </row>
    <row r="7" spans="1:17" ht="16.5" customHeight="1" x14ac:dyDescent="0.2">
      <c r="A7" s="4"/>
      <c r="B7" s="28" t="s">
        <v>20</v>
      </c>
      <c r="C7" s="43"/>
      <c r="D7" s="44"/>
      <c r="E7" s="45"/>
      <c r="F7" s="46"/>
      <c r="G7" s="47"/>
      <c r="H7" s="48"/>
      <c r="I7" s="46"/>
      <c r="J7" s="47"/>
      <c r="K7" s="48"/>
      <c r="L7" s="46"/>
      <c r="M7" s="44"/>
      <c r="N7" s="49"/>
      <c r="O7" s="123">
        <f t="shared" si="0"/>
        <v>0</v>
      </c>
      <c r="P7" s="1"/>
      <c r="Q7" s="2"/>
    </row>
    <row r="8" spans="1:17" ht="16.5" customHeight="1" thickBot="1" x14ac:dyDescent="0.25">
      <c r="A8" s="4"/>
      <c r="B8" s="28" t="s">
        <v>21</v>
      </c>
      <c r="C8" s="97"/>
      <c r="D8" s="98"/>
      <c r="E8" s="99"/>
      <c r="F8" s="100"/>
      <c r="G8" s="101"/>
      <c r="H8" s="102"/>
      <c r="I8" s="100"/>
      <c r="J8" s="101"/>
      <c r="K8" s="102"/>
      <c r="L8" s="100"/>
      <c r="M8" s="98"/>
      <c r="N8" s="103"/>
      <c r="O8" s="124">
        <f t="shared" si="0"/>
        <v>0</v>
      </c>
      <c r="P8" s="1"/>
      <c r="Q8" s="2"/>
    </row>
    <row r="9" spans="1:17" ht="16.5" customHeight="1" x14ac:dyDescent="0.2">
      <c r="A9" s="4"/>
      <c r="B9" s="109" t="s">
        <v>22</v>
      </c>
      <c r="C9" s="135">
        <v>9999</v>
      </c>
      <c r="D9" s="136">
        <v>9343</v>
      </c>
      <c r="E9" s="137">
        <v>10937</v>
      </c>
      <c r="F9" s="138">
        <v>9171</v>
      </c>
      <c r="G9" s="136">
        <v>10645</v>
      </c>
      <c r="H9" s="137">
        <v>12421</v>
      </c>
      <c r="I9" s="139">
        <v>9008</v>
      </c>
      <c r="J9" s="136">
        <v>12540</v>
      </c>
      <c r="K9" s="137">
        <v>10877</v>
      </c>
      <c r="L9" s="138">
        <v>11797</v>
      </c>
      <c r="M9" s="135">
        <v>10799</v>
      </c>
      <c r="N9" s="140">
        <v>5949</v>
      </c>
      <c r="O9" s="123">
        <f t="shared" si="0"/>
        <v>123486</v>
      </c>
      <c r="P9" s="7"/>
      <c r="Q9" s="2"/>
    </row>
    <row r="10" spans="1:17" ht="16.5" customHeight="1" x14ac:dyDescent="0.2">
      <c r="A10" s="4"/>
      <c r="B10" s="29" t="s">
        <v>23</v>
      </c>
      <c r="C10" s="141"/>
      <c r="D10" s="142"/>
      <c r="E10" s="143"/>
      <c r="F10" s="144"/>
      <c r="G10" s="142"/>
      <c r="H10" s="143"/>
      <c r="I10" s="145"/>
      <c r="J10" s="142"/>
      <c r="K10" s="143"/>
      <c r="L10" s="144"/>
      <c r="M10" s="141"/>
      <c r="N10" s="146"/>
      <c r="O10" s="123">
        <f t="shared" si="0"/>
        <v>0</v>
      </c>
      <c r="P10" s="7"/>
      <c r="Q10" s="2"/>
    </row>
    <row r="11" spans="1:17" ht="16.5" customHeight="1" x14ac:dyDescent="0.2">
      <c r="A11" s="4"/>
      <c r="B11" s="29" t="s">
        <v>24</v>
      </c>
      <c r="C11" s="141"/>
      <c r="D11" s="142"/>
      <c r="E11" s="143"/>
      <c r="F11" s="144"/>
      <c r="G11" s="142"/>
      <c r="H11" s="143"/>
      <c r="I11" s="145"/>
      <c r="J11" s="142"/>
      <c r="K11" s="143"/>
      <c r="L11" s="144"/>
      <c r="M11" s="141"/>
      <c r="N11" s="146"/>
      <c r="O11" s="123">
        <f t="shared" si="0"/>
        <v>0</v>
      </c>
      <c r="P11" s="7"/>
      <c r="Q11" s="2"/>
    </row>
    <row r="12" spans="1:17" ht="16.5" customHeight="1" thickBot="1" x14ac:dyDescent="0.25">
      <c r="A12" s="4"/>
      <c r="B12" s="29" t="s">
        <v>25</v>
      </c>
      <c r="C12" s="147"/>
      <c r="D12" s="148"/>
      <c r="E12" s="149"/>
      <c r="F12" s="145"/>
      <c r="G12" s="148"/>
      <c r="H12" s="149"/>
      <c r="I12" s="145"/>
      <c r="J12" s="148"/>
      <c r="K12" s="149"/>
      <c r="L12" s="145"/>
      <c r="M12" s="147"/>
      <c r="N12" s="150"/>
      <c r="O12" s="124">
        <f t="shared" si="0"/>
        <v>0</v>
      </c>
      <c r="P12" s="7"/>
      <c r="Q12" s="2"/>
    </row>
    <row r="13" spans="1:17" ht="15.75" customHeight="1" x14ac:dyDescent="0.2">
      <c r="A13" s="4"/>
      <c r="B13" s="110" t="s">
        <v>26</v>
      </c>
      <c r="C13" s="111">
        <f t="shared" ref="C13:O16" si="1">C5*1000/C9</f>
        <v>18.971897189718973</v>
      </c>
      <c r="D13" s="112">
        <f t="shared" si="1"/>
        <v>18.944664454671948</v>
      </c>
      <c r="E13" s="113">
        <f t="shared" si="1"/>
        <v>16.823626222913049</v>
      </c>
      <c r="F13" s="111">
        <f t="shared" si="1"/>
        <v>15.810707665467234</v>
      </c>
      <c r="G13" s="112">
        <f t="shared" si="1"/>
        <v>13.057773602630343</v>
      </c>
      <c r="H13" s="114">
        <f t="shared" si="1"/>
        <v>11.915304725867482</v>
      </c>
      <c r="I13" s="111">
        <f t="shared" si="1"/>
        <v>13.987566607460035</v>
      </c>
      <c r="J13" s="112">
        <f>J5*1000/J9</f>
        <v>11.004784688995215</v>
      </c>
      <c r="K13" s="113">
        <f t="shared" si="1"/>
        <v>10.48083111151972</v>
      </c>
      <c r="L13" s="111">
        <f t="shared" si="1"/>
        <v>12.884631686021869</v>
      </c>
      <c r="M13" s="115">
        <f t="shared" si="1"/>
        <v>16.94601351977035</v>
      </c>
      <c r="N13" s="113">
        <f t="shared" si="1"/>
        <v>23.365271474197343</v>
      </c>
      <c r="O13" s="123">
        <f t="shared" si="1"/>
        <v>14.857554702557374</v>
      </c>
      <c r="P13" s="1"/>
      <c r="Q13" s="2"/>
    </row>
    <row r="14" spans="1:17" ht="15.75" customHeight="1" x14ac:dyDescent="0.2">
      <c r="A14" s="4"/>
      <c r="B14" s="30" t="s">
        <v>27</v>
      </c>
      <c r="C14" s="82" t="e">
        <f t="shared" si="1"/>
        <v>#DIV/0!</v>
      </c>
      <c r="D14" s="83" t="e">
        <f t="shared" si="1"/>
        <v>#DIV/0!</v>
      </c>
      <c r="E14" s="84" t="e">
        <f t="shared" si="1"/>
        <v>#DIV/0!</v>
      </c>
      <c r="F14" s="82" t="e">
        <f t="shared" si="1"/>
        <v>#DIV/0!</v>
      </c>
      <c r="G14" s="83" t="e">
        <f t="shared" si="1"/>
        <v>#DIV/0!</v>
      </c>
      <c r="H14" s="85" t="e">
        <f t="shared" si="1"/>
        <v>#DIV/0!</v>
      </c>
      <c r="I14" s="82" t="e">
        <f t="shared" si="1"/>
        <v>#DIV/0!</v>
      </c>
      <c r="J14" s="83" t="e">
        <f t="shared" si="1"/>
        <v>#DIV/0!</v>
      </c>
      <c r="K14" s="84" t="e">
        <f t="shared" si="1"/>
        <v>#DIV/0!</v>
      </c>
      <c r="L14" s="82" t="e">
        <f t="shared" si="1"/>
        <v>#DIV/0!</v>
      </c>
      <c r="M14" s="86" t="e">
        <f t="shared" si="1"/>
        <v>#DIV/0!</v>
      </c>
      <c r="N14" s="84" t="e">
        <f t="shared" si="1"/>
        <v>#DIV/0!</v>
      </c>
      <c r="O14" s="123" t="e">
        <f t="shared" si="1"/>
        <v>#DIV/0!</v>
      </c>
      <c r="P14" s="1"/>
      <c r="Q14" s="2"/>
    </row>
    <row r="15" spans="1:17" ht="15.75" customHeight="1" x14ac:dyDescent="0.2">
      <c r="A15" s="4"/>
      <c r="B15" s="30" t="s">
        <v>28</v>
      </c>
      <c r="C15" s="82" t="e">
        <f t="shared" si="1"/>
        <v>#DIV/0!</v>
      </c>
      <c r="D15" s="83" t="e">
        <f t="shared" si="1"/>
        <v>#DIV/0!</v>
      </c>
      <c r="E15" s="84" t="e">
        <f t="shared" si="1"/>
        <v>#DIV/0!</v>
      </c>
      <c r="F15" s="82" t="e">
        <f t="shared" si="1"/>
        <v>#DIV/0!</v>
      </c>
      <c r="G15" s="83" t="e">
        <f t="shared" si="1"/>
        <v>#DIV/0!</v>
      </c>
      <c r="H15" s="85" t="e">
        <f t="shared" si="1"/>
        <v>#DIV/0!</v>
      </c>
      <c r="I15" s="82" t="e">
        <f t="shared" si="1"/>
        <v>#DIV/0!</v>
      </c>
      <c r="J15" s="83" t="e">
        <f t="shared" si="1"/>
        <v>#DIV/0!</v>
      </c>
      <c r="K15" s="84" t="e">
        <f t="shared" si="1"/>
        <v>#DIV/0!</v>
      </c>
      <c r="L15" s="82" t="e">
        <f t="shared" si="1"/>
        <v>#DIV/0!</v>
      </c>
      <c r="M15" s="86" t="e">
        <f t="shared" si="1"/>
        <v>#DIV/0!</v>
      </c>
      <c r="N15" s="84" t="e">
        <f t="shared" si="1"/>
        <v>#DIV/0!</v>
      </c>
      <c r="O15" s="123" t="e">
        <f t="shared" si="1"/>
        <v>#DIV/0!</v>
      </c>
      <c r="P15" s="1"/>
      <c r="Q15" s="2"/>
    </row>
    <row r="16" spans="1:17" ht="15.75" customHeight="1" thickBot="1" x14ac:dyDescent="0.25">
      <c r="A16" s="4"/>
      <c r="B16" s="34" t="s">
        <v>29</v>
      </c>
      <c r="C16" s="87" t="e">
        <f t="shared" si="1"/>
        <v>#DIV/0!</v>
      </c>
      <c r="D16" s="88" t="e">
        <f t="shared" si="1"/>
        <v>#DIV/0!</v>
      </c>
      <c r="E16" s="89" t="e">
        <f t="shared" si="1"/>
        <v>#DIV/0!</v>
      </c>
      <c r="F16" s="87" t="e">
        <f t="shared" si="1"/>
        <v>#DIV/0!</v>
      </c>
      <c r="G16" s="88" t="e">
        <f t="shared" si="1"/>
        <v>#DIV/0!</v>
      </c>
      <c r="H16" s="90" t="e">
        <f t="shared" si="1"/>
        <v>#DIV/0!</v>
      </c>
      <c r="I16" s="87" t="e">
        <f t="shared" si="1"/>
        <v>#DIV/0!</v>
      </c>
      <c r="J16" s="88" t="e">
        <f t="shared" si="1"/>
        <v>#DIV/0!</v>
      </c>
      <c r="K16" s="89" t="e">
        <f t="shared" si="1"/>
        <v>#DIV/0!</v>
      </c>
      <c r="L16" s="87" t="e">
        <f t="shared" si="1"/>
        <v>#DIV/0!</v>
      </c>
      <c r="M16" s="91" t="e">
        <f t="shared" si="1"/>
        <v>#DIV/0!</v>
      </c>
      <c r="N16" s="89" t="e">
        <f t="shared" si="1"/>
        <v>#DIV/0!</v>
      </c>
      <c r="O16" s="124" t="e">
        <f t="shared" si="1"/>
        <v>#DIV/0!</v>
      </c>
      <c r="P16" s="4"/>
      <c r="Q16" s="2"/>
    </row>
  </sheetData>
  <mergeCells count="6">
    <mergeCell ref="B2:B4"/>
    <mergeCell ref="C2:N2"/>
    <mergeCell ref="C3:E3"/>
    <mergeCell ref="F3:H3"/>
    <mergeCell ref="I3:K3"/>
    <mergeCell ref="L3:N3"/>
  </mergeCells>
  <phoneticPr fontId="23" type="noConversion"/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64" orientation="landscape" r:id="rId1"/>
  <headerFooter alignWithMargins="0">
    <oddFooter>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095B-A954-453E-B73B-513571E0DC86}">
  <sheetPr>
    <tabColor theme="9" tint="-0.249977111117893"/>
  </sheetPr>
  <dimension ref="A1:Q16"/>
  <sheetViews>
    <sheetView zoomScale="70" zoomScaleNormal="70" workbookViewId="0">
      <selection activeCell="R11" sqref="R11"/>
    </sheetView>
  </sheetViews>
  <sheetFormatPr defaultColWidth="15.44140625" defaultRowHeight="12.6" x14ac:dyDescent="0.2"/>
  <cols>
    <col min="1" max="1" width="4.5546875" style="3" customWidth="1"/>
    <col min="2" max="2" width="30.6640625" style="3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ht="13.2" thickBot="1" x14ac:dyDescent="0.25">
      <c r="A1" s="4"/>
      <c r="P1" s="1"/>
      <c r="Q1" s="2"/>
    </row>
    <row r="2" spans="1:17" ht="21" customHeight="1" thickTop="1" thickBot="1" x14ac:dyDescent="0.35">
      <c r="A2" s="4"/>
      <c r="B2" s="206"/>
      <c r="C2" s="208" t="s">
        <v>30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thickBot="1" x14ac:dyDescent="0.25">
      <c r="A3" s="4"/>
      <c r="B3" s="206"/>
      <c r="C3" s="211" t="s">
        <v>1</v>
      </c>
      <c r="D3" s="212"/>
      <c r="E3" s="213"/>
      <c r="F3" s="211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1"/>
      <c r="Q3" s="2"/>
    </row>
    <row r="4" spans="1:17" ht="15.75" customHeight="1" thickBot="1" x14ac:dyDescent="0.25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57" t="s">
        <v>10</v>
      </c>
      <c r="I4" s="119" t="s">
        <v>11</v>
      </c>
      <c r="J4" s="120" t="s">
        <v>12</v>
      </c>
      <c r="K4" s="121" t="s">
        <v>13</v>
      </c>
      <c r="L4" s="161" t="s">
        <v>14</v>
      </c>
      <c r="M4" s="120" t="s">
        <v>15</v>
      </c>
      <c r="N4" s="121" t="s">
        <v>16</v>
      </c>
      <c r="O4" s="122" t="s">
        <v>17</v>
      </c>
      <c r="P4" s="1"/>
      <c r="Q4" s="2"/>
    </row>
    <row r="5" spans="1:17" ht="16.5" customHeight="1" x14ac:dyDescent="0.2">
      <c r="A5" s="4"/>
      <c r="B5" s="28" t="s">
        <v>31</v>
      </c>
      <c r="C5" s="154">
        <v>1.85</v>
      </c>
      <c r="D5" s="155">
        <v>3</v>
      </c>
      <c r="E5" s="156">
        <v>7</v>
      </c>
      <c r="F5" s="151">
        <v>9</v>
      </c>
      <c r="G5" s="54">
        <v>14</v>
      </c>
      <c r="H5" s="55">
        <v>16</v>
      </c>
      <c r="I5" s="198">
        <v>14</v>
      </c>
      <c r="J5" s="199">
        <v>11</v>
      </c>
      <c r="K5" s="200">
        <v>11</v>
      </c>
      <c r="L5" s="151">
        <v>5</v>
      </c>
      <c r="M5" s="51">
        <v>2</v>
      </c>
      <c r="N5" s="56">
        <v>1</v>
      </c>
      <c r="O5" s="123">
        <f t="shared" ref="O5:O12" si="0">SUM(C5:N5)</f>
        <v>94.85</v>
      </c>
      <c r="P5" s="1" t="s">
        <v>68</v>
      </c>
      <c r="Q5" s="2"/>
    </row>
    <row r="6" spans="1:17" ht="16.5" customHeight="1" x14ac:dyDescent="0.2">
      <c r="A6" s="4"/>
      <c r="B6" s="28" t="s">
        <v>32</v>
      </c>
      <c r="C6" s="43"/>
      <c r="D6" s="44"/>
      <c r="E6" s="49"/>
      <c r="F6" s="152"/>
      <c r="G6" s="47"/>
      <c r="H6" s="48"/>
      <c r="I6" s="46"/>
      <c r="J6" s="47"/>
      <c r="K6" s="162"/>
      <c r="L6" s="152"/>
      <c r="M6" s="44"/>
      <c r="N6" s="49"/>
      <c r="O6" s="123">
        <f t="shared" si="0"/>
        <v>0</v>
      </c>
      <c r="P6" s="1"/>
      <c r="Q6" s="2"/>
    </row>
    <row r="7" spans="1:17" ht="16.5" customHeight="1" x14ac:dyDescent="0.2">
      <c r="A7" s="4"/>
      <c r="B7" s="28" t="s">
        <v>33</v>
      </c>
      <c r="C7" s="43"/>
      <c r="D7" s="44"/>
      <c r="E7" s="49"/>
      <c r="F7" s="152"/>
      <c r="G7" s="47"/>
      <c r="H7" s="48"/>
      <c r="I7" s="46"/>
      <c r="J7" s="47"/>
      <c r="K7" s="162"/>
      <c r="L7" s="152"/>
      <c r="M7" s="44"/>
      <c r="N7" s="49"/>
      <c r="O7" s="123">
        <f t="shared" si="0"/>
        <v>0</v>
      </c>
      <c r="P7" s="1"/>
      <c r="Q7" s="2"/>
    </row>
    <row r="8" spans="1:17" ht="16.5" customHeight="1" thickBot="1" x14ac:dyDescent="0.25">
      <c r="A8" s="4"/>
      <c r="B8" s="28" t="s">
        <v>34</v>
      </c>
      <c r="C8" s="97"/>
      <c r="D8" s="44"/>
      <c r="E8" s="103"/>
      <c r="F8" s="153"/>
      <c r="G8" s="47"/>
      <c r="H8" s="102"/>
      <c r="I8" s="100"/>
      <c r="J8" s="47"/>
      <c r="K8" s="163"/>
      <c r="L8" s="153"/>
      <c r="M8" s="44"/>
      <c r="N8" s="103"/>
      <c r="O8" s="124">
        <f t="shared" si="0"/>
        <v>0</v>
      </c>
      <c r="P8" s="1"/>
      <c r="Q8" s="2"/>
    </row>
    <row r="9" spans="1:17" ht="16.5" customHeight="1" x14ac:dyDescent="0.2">
      <c r="A9" s="4"/>
      <c r="B9" s="109" t="s">
        <v>22</v>
      </c>
      <c r="C9" s="183">
        <f>Elektřina!C9</f>
        <v>9999</v>
      </c>
      <c r="D9" s="184">
        <f>Elektřina!D9</f>
        <v>9343</v>
      </c>
      <c r="E9" s="185">
        <f>Elektřina!E9</f>
        <v>10937</v>
      </c>
      <c r="F9" s="192">
        <f>Elektřina!F9</f>
        <v>9171</v>
      </c>
      <c r="G9" s="184">
        <f>Elektřina!G9</f>
        <v>10645</v>
      </c>
      <c r="H9" s="195">
        <f>Elektřina!H9</f>
        <v>12421</v>
      </c>
      <c r="I9" s="183">
        <f>Elektřina!I9</f>
        <v>9008</v>
      </c>
      <c r="J9" s="184">
        <f>Elektřina!J9</f>
        <v>12540</v>
      </c>
      <c r="K9" s="185">
        <f>Elektřina!K9</f>
        <v>10877</v>
      </c>
      <c r="L9" s="192">
        <f>Elektřina!L9</f>
        <v>11797</v>
      </c>
      <c r="M9" s="184">
        <f>Elektřina!M9</f>
        <v>10799</v>
      </c>
      <c r="N9" s="185">
        <f>Elektřina!N9</f>
        <v>5949</v>
      </c>
      <c r="O9" s="123">
        <f t="shared" si="0"/>
        <v>123486</v>
      </c>
      <c r="P9" s="7"/>
      <c r="Q9" s="2"/>
    </row>
    <row r="10" spans="1:17" ht="16.5" customHeight="1" x14ac:dyDescent="0.2">
      <c r="A10" s="4"/>
      <c r="B10" s="29" t="s">
        <v>23</v>
      </c>
      <c r="C10" s="186">
        <f>Elektřina!C10</f>
        <v>0</v>
      </c>
      <c r="D10" s="187">
        <f>Elektřina!D10</f>
        <v>0</v>
      </c>
      <c r="E10" s="188">
        <f>Elektřina!E10</f>
        <v>0</v>
      </c>
      <c r="F10" s="193">
        <f>Elektřina!F10</f>
        <v>0</v>
      </c>
      <c r="G10" s="187">
        <f>Elektřina!G10</f>
        <v>0</v>
      </c>
      <c r="H10" s="196">
        <f>Elektřina!H10</f>
        <v>0</v>
      </c>
      <c r="I10" s="186">
        <f>Elektřina!I10</f>
        <v>0</v>
      </c>
      <c r="J10" s="187">
        <f>Elektřina!J10</f>
        <v>0</v>
      </c>
      <c r="K10" s="188">
        <f>Elektřina!K10</f>
        <v>0</v>
      </c>
      <c r="L10" s="193">
        <f>Elektřina!L10</f>
        <v>0</v>
      </c>
      <c r="M10" s="187">
        <f>Elektřina!M10</f>
        <v>0</v>
      </c>
      <c r="N10" s="188">
        <f>Elektřina!N10</f>
        <v>0</v>
      </c>
      <c r="O10" s="123">
        <f t="shared" si="0"/>
        <v>0</v>
      </c>
      <c r="P10" s="7"/>
      <c r="Q10" s="2"/>
    </row>
    <row r="11" spans="1:17" ht="16.5" customHeight="1" x14ac:dyDescent="0.2">
      <c r="A11" s="4"/>
      <c r="B11" s="29" t="s">
        <v>24</v>
      </c>
      <c r="C11" s="186">
        <f>Elektřina!C11</f>
        <v>0</v>
      </c>
      <c r="D11" s="187">
        <f>Elektřina!D11</f>
        <v>0</v>
      </c>
      <c r="E11" s="188">
        <f>Elektřina!E11</f>
        <v>0</v>
      </c>
      <c r="F11" s="193">
        <f>Elektřina!F11</f>
        <v>0</v>
      </c>
      <c r="G11" s="187">
        <f>Elektřina!G11</f>
        <v>0</v>
      </c>
      <c r="H11" s="196">
        <f>Elektřina!H11</f>
        <v>0</v>
      </c>
      <c r="I11" s="186">
        <f>Elektřina!I11</f>
        <v>0</v>
      </c>
      <c r="J11" s="187">
        <f>Elektřina!J11</f>
        <v>0</v>
      </c>
      <c r="K11" s="188">
        <f>Elektřina!K11</f>
        <v>0</v>
      </c>
      <c r="L11" s="193">
        <f>Elektřina!L11</f>
        <v>0</v>
      </c>
      <c r="M11" s="187">
        <f>Elektřina!M11</f>
        <v>0</v>
      </c>
      <c r="N11" s="188">
        <f>Elektřina!N11</f>
        <v>0</v>
      </c>
      <c r="O11" s="123">
        <f t="shared" si="0"/>
        <v>0</v>
      </c>
      <c r="P11" s="7"/>
      <c r="Q11" s="2"/>
    </row>
    <row r="12" spans="1:17" ht="16.5" customHeight="1" thickBot="1" x14ac:dyDescent="0.25">
      <c r="A12" s="4"/>
      <c r="B12" s="29" t="s">
        <v>25</v>
      </c>
      <c r="C12" s="189">
        <f>Elektřina!C12</f>
        <v>0</v>
      </c>
      <c r="D12" s="190">
        <f>Elektřina!D12</f>
        <v>0</v>
      </c>
      <c r="E12" s="191">
        <f>Elektřina!E12</f>
        <v>0</v>
      </c>
      <c r="F12" s="194">
        <f>Elektřina!F12</f>
        <v>0</v>
      </c>
      <c r="G12" s="190">
        <f>Elektřina!G12</f>
        <v>0</v>
      </c>
      <c r="H12" s="197">
        <f>Elektřina!H12</f>
        <v>0</v>
      </c>
      <c r="I12" s="189">
        <f>Elektřina!I12</f>
        <v>0</v>
      </c>
      <c r="J12" s="190">
        <f>Elektřina!J12</f>
        <v>0</v>
      </c>
      <c r="K12" s="191">
        <f>Elektřina!K12</f>
        <v>0</v>
      </c>
      <c r="L12" s="194">
        <f>Elektřina!L12</f>
        <v>0</v>
      </c>
      <c r="M12" s="190">
        <f>Elektřina!M12</f>
        <v>0</v>
      </c>
      <c r="N12" s="191">
        <f>Elektřina!N12</f>
        <v>0</v>
      </c>
      <c r="O12" s="124">
        <f t="shared" si="0"/>
        <v>0</v>
      </c>
      <c r="P12" s="7"/>
      <c r="Q12" s="2"/>
    </row>
    <row r="13" spans="1:17" ht="15.75" customHeight="1" x14ac:dyDescent="0.2">
      <c r="A13" s="4"/>
      <c r="B13" s="110" t="s">
        <v>26</v>
      </c>
      <c r="C13" s="111">
        <f t="shared" ref="C13:O16" si="1">C5*1000/C9</f>
        <v>0.18501850185018501</v>
      </c>
      <c r="D13" s="112">
        <f t="shared" si="1"/>
        <v>0.3210960077063042</v>
      </c>
      <c r="E13" s="113">
        <f t="shared" si="1"/>
        <v>0.64002925848038772</v>
      </c>
      <c r="F13" s="115">
        <f t="shared" si="1"/>
        <v>0.98135426889106969</v>
      </c>
      <c r="G13" s="112">
        <f t="shared" si="1"/>
        <v>1.3151714419915452</v>
      </c>
      <c r="H13" s="158">
        <f t="shared" si="1"/>
        <v>1.2881410514451332</v>
      </c>
      <c r="I13" s="111">
        <f t="shared" si="1"/>
        <v>1.5541740674955595</v>
      </c>
      <c r="J13" s="112">
        <f t="shared" si="1"/>
        <v>0.8771929824561403</v>
      </c>
      <c r="K13" s="113">
        <f t="shared" si="1"/>
        <v>1.0113082651466396</v>
      </c>
      <c r="L13" s="115">
        <f t="shared" si="1"/>
        <v>0.42383656861914049</v>
      </c>
      <c r="M13" s="115">
        <f t="shared" si="1"/>
        <v>0.18520233354940271</v>
      </c>
      <c r="N13" s="113">
        <f t="shared" si="1"/>
        <v>0.16809547823163556</v>
      </c>
      <c r="O13" s="123">
        <f t="shared" si="1"/>
        <v>0.76810326676708296</v>
      </c>
      <c r="P13" s="1"/>
      <c r="Q13" s="2"/>
    </row>
    <row r="14" spans="1:17" ht="15.75" customHeight="1" x14ac:dyDescent="0.2">
      <c r="A14" s="4"/>
      <c r="B14" s="30" t="s">
        <v>27</v>
      </c>
      <c r="C14" s="82" t="e">
        <f t="shared" si="1"/>
        <v>#DIV/0!</v>
      </c>
      <c r="D14" s="83" t="e">
        <f t="shared" si="1"/>
        <v>#DIV/0!</v>
      </c>
      <c r="E14" s="84" t="e">
        <f t="shared" si="1"/>
        <v>#DIV/0!</v>
      </c>
      <c r="F14" s="86" t="e">
        <f t="shared" si="1"/>
        <v>#DIV/0!</v>
      </c>
      <c r="G14" s="83" t="e">
        <f t="shared" si="1"/>
        <v>#DIV/0!</v>
      </c>
      <c r="H14" s="159" t="e">
        <f t="shared" si="1"/>
        <v>#DIV/0!</v>
      </c>
      <c r="I14" s="82" t="e">
        <f t="shared" si="1"/>
        <v>#DIV/0!</v>
      </c>
      <c r="J14" s="83" t="e">
        <f t="shared" si="1"/>
        <v>#DIV/0!</v>
      </c>
      <c r="K14" s="84" t="e">
        <f t="shared" si="1"/>
        <v>#DIV/0!</v>
      </c>
      <c r="L14" s="86" t="e">
        <f t="shared" si="1"/>
        <v>#DIV/0!</v>
      </c>
      <c r="M14" s="86" t="e">
        <f t="shared" si="1"/>
        <v>#DIV/0!</v>
      </c>
      <c r="N14" s="84" t="e">
        <f t="shared" si="1"/>
        <v>#DIV/0!</v>
      </c>
      <c r="O14" s="123" t="e">
        <f t="shared" si="1"/>
        <v>#DIV/0!</v>
      </c>
      <c r="P14" s="1"/>
      <c r="Q14" s="2"/>
    </row>
    <row r="15" spans="1:17" ht="15.75" customHeight="1" x14ac:dyDescent="0.2">
      <c r="A15" s="4"/>
      <c r="B15" s="30" t="s">
        <v>28</v>
      </c>
      <c r="C15" s="82" t="e">
        <f t="shared" si="1"/>
        <v>#DIV/0!</v>
      </c>
      <c r="D15" s="83" t="e">
        <f t="shared" si="1"/>
        <v>#DIV/0!</v>
      </c>
      <c r="E15" s="84" t="e">
        <f t="shared" si="1"/>
        <v>#DIV/0!</v>
      </c>
      <c r="F15" s="86" t="e">
        <f t="shared" si="1"/>
        <v>#DIV/0!</v>
      </c>
      <c r="G15" s="83" t="e">
        <f t="shared" si="1"/>
        <v>#DIV/0!</v>
      </c>
      <c r="H15" s="159" t="e">
        <f t="shared" si="1"/>
        <v>#DIV/0!</v>
      </c>
      <c r="I15" s="82" t="e">
        <f t="shared" si="1"/>
        <v>#DIV/0!</v>
      </c>
      <c r="J15" s="83" t="e">
        <f t="shared" si="1"/>
        <v>#DIV/0!</v>
      </c>
      <c r="K15" s="84" t="e">
        <f t="shared" si="1"/>
        <v>#DIV/0!</v>
      </c>
      <c r="L15" s="86" t="e">
        <f t="shared" si="1"/>
        <v>#DIV/0!</v>
      </c>
      <c r="M15" s="86" t="e">
        <f t="shared" si="1"/>
        <v>#DIV/0!</v>
      </c>
      <c r="N15" s="84" t="e">
        <f t="shared" si="1"/>
        <v>#DIV/0!</v>
      </c>
      <c r="O15" s="123" t="e">
        <f t="shared" si="1"/>
        <v>#DIV/0!</v>
      </c>
      <c r="P15" s="1"/>
      <c r="Q15" s="2"/>
    </row>
    <row r="16" spans="1:17" ht="15.75" customHeight="1" thickBot="1" x14ac:dyDescent="0.25">
      <c r="A16" s="4"/>
      <c r="B16" s="34" t="s">
        <v>29</v>
      </c>
      <c r="C16" s="87" t="e">
        <f t="shared" si="1"/>
        <v>#DIV/0!</v>
      </c>
      <c r="D16" s="88" t="e">
        <f t="shared" si="1"/>
        <v>#DIV/0!</v>
      </c>
      <c r="E16" s="89" t="e">
        <f t="shared" si="1"/>
        <v>#DIV/0!</v>
      </c>
      <c r="F16" s="91" t="e">
        <f t="shared" si="1"/>
        <v>#DIV/0!</v>
      </c>
      <c r="G16" s="88" t="e">
        <f t="shared" si="1"/>
        <v>#DIV/0!</v>
      </c>
      <c r="H16" s="160" t="e">
        <f t="shared" si="1"/>
        <v>#DIV/0!</v>
      </c>
      <c r="I16" s="87" t="e">
        <f t="shared" si="1"/>
        <v>#DIV/0!</v>
      </c>
      <c r="J16" s="88" t="e">
        <f t="shared" si="1"/>
        <v>#DIV/0!</v>
      </c>
      <c r="K16" s="89" t="e">
        <f t="shared" si="1"/>
        <v>#DIV/0!</v>
      </c>
      <c r="L16" s="91" t="e">
        <f t="shared" si="1"/>
        <v>#DIV/0!</v>
      </c>
      <c r="M16" s="91" t="e">
        <f t="shared" si="1"/>
        <v>#DIV/0!</v>
      </c>
      <c r="N16" s="89" t="e">
        <f t="shared" si="1"/>
        <v>#DIV/0!</v>
      </c>
      <c r="O16" s="124" t="e">
        <f t="shared" si="1"/>
        <v>#DIV/0!</v>
      </c>
      <c r="P16" s="4"/>
      <c r="Q16" s="2"/>
    </row>
  </sheetData>
  <mergeCells count="6">
    <mergeCell ref="B2:B4"/>
    <mergeCell ref="C2:N2"/>
    <mergeCell ref="C3:E3"/>
    <mergeCell ref="F3:H3"/>
    <mergeCell ref="I3:K3"/>
    <mergeCell ref="L3:N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0"/>
  <sheetViews>
    <sheetView showGridLines="0" zoomScale="80" zoomScaleNormal="80" workbookViewId="0">
      <selection activeCell="O9" sqref="O9"/>
    </sheetView>
  </sheetViews>
  <sheetFormatPr defaultColWidth="15.44140625" defaultRowHeight="12.6" x14ac:dyDescent="0.2"/>
  <cols>
    <col min="1" max="1" width="4.5546875" style="3" customWidth="1"/>
    <col min="2" max="2" width="30.6640625" style="3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ht="13.2" thickBot="1" x14ac:dyDescent="0.25">
      <c r="A1" s="4"/>
      <c r="P1" s="1"/>
      <c r="Q1" s="2"/>
    </row>
    <row r="2" spans="1:17" ht="21" customHeight="1" thickTop="1" thickBot="1" x14ac:dyDescent="0.35">
      <c r="A2" s="4"/>
      <c r="B2" s="206"/>
      <c r="C2" s="208" t="s">
        <v>35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thickBot="1" x14ac:dyDescent="0.25">
      <c r="A3" s="4"/>
      <c r="B3" s="206"/>
      <c r="C3" s="214" t="s">
        <v>1</v>
      </c>
      <c r="D3" s="215"/>
      <c r="E3" s="216"/>
      <c r="F3" s="212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1"/>
      <c r="Q3" s="2"/>
    </row>
    <row r="4" spans="1:17" ht="15.75" customHeight="1" thickBot="1" x14ac:dyDescent="0.25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21" t="s">
        <v>10</v>
      </c>
      <c r="I4" s="119" t="s">
        <v>11</v>
      </c>
      <c r="J4" s="120" t="s">
        <v>12</v>
      </c>
      <c r="K4" s="121" t="s">
        <v>13</v>
      </c>
      <c r="L4" s="119" t="s">
        <v>14</v>
      </c>
      <c r="M4" s="120" t="s">
        <v>15</v>
      </c>
      <c r="N4" s="121" t="s">
        <v>16</v>
      </c>
      <c r="O4" s="122" t="s">
        <v>17</v>
      </c>
      <c r="P4" s="1"/>
      <c r="Q4" s="2"/>
    </row>
    <row r="5" spans="1:17" ht="15.75" customHeight="1" x14ac:dyDescent="0.2">
      <c r="A5" s="4"/>
      <c r="B5" s="38" t="s">
        <v>36</v>
      </c>
      <c r="C5" s="165">
        <v>-0.5</v>
      </c>
      <c r="D5" s="166">
        <v>1</v>
      </c>
      <c r="E5" s="167">
        <v>7.18</v>
      </c>
      <c r="F5" s="164">
        <v>8.31</v>
      </c>
      <c r="G5" s="40">
        <v>13.67</v>
      </c>
      <c r="H5" s="41">
        <v>18.100000000000001</v>
      </c>
      <c r="I5" s="165">
        <v>20.98</v>
      </c>
      <c r="J5" s="166">
        <v>20.2</v>
      </c>
      <c r="K5" s="167">
        <v>18.7</v>
      </c>
      <c r="L5" s="164">
        <v>12.8</v>
      </c>
      <c r="M5" s="40">
        <v>5.4</v>
      </c>
      <c r="N5" s="42">
        <v>3.4</v>
      </c>
      <c r="O5" s="125">
        <f>AVERAGE(K5:N5)</f>
        <v>10.074999999999999</v>
      </c>
      <c r="P5" s="1"/>
      <c r="Q5" s="2"/>
    </row>
    <row r="6" spans="1:17" ht="15.75" customHeight="1" x14ac:dyDescent="0.2">
      <c r="A6" s="4"/>
      <c r="B6" s="38" t="s">
        <v>37</v>
      </c>
      <c r="C6" s="39"/>
      <c r="D6" s="40"/>
      <c r="E6" s="42"/>
      <c r="F6" s="164"/>
      <c r="G6" s="40"/>
      <c r="H6" s="41"/>
      <c r="I6" s="39"/>
      <c r="J6" s="40"/>
      <c r="K6" s="42"/>
      <c r="L6" s="164"/>
      <c r="M6" s="40"/>
      <c r="N6" s="42"/>
      <c r="O6" s="125" t="e">
        <f t="shared" ref="O6:O8" si="0">AVERAGE(C6:N6)</f>
        <v>#DIV/0!</v>
      </c>
      <c r="P6" s="1"/>
      <c r="Q6" s="2"/>
    </row>
    <row r="7" spans="1:17" ht="15.75" customHeight="1" x14ac:dyDescent="0.2">
      <c r="A7" s="4"/>
      <c r="B7" s="38" t="s">
        <v>38</v>
      </c>
      <c r="C7" s="39"/>
      <c r="D7" s="40"/>
      <c r="E7" s="42"/>
      <c r="F7" s="164"/>
      <c r="G7" s="40"/>
      <c r="H7" s="41"/>
      <c r="I7" s="39"/>
      <c r="J7" s="40"/>
      <c r="K7" s="42"/>
      <c r="L7" s="164"/>
      <c r="M7" s="40"/>
      <c r="N7" s="42"/>
      <c r="O7" s="125" t="e">
        <f t="shared" si="0"/>
        <v>#DIV/0!</v>
      </c>
      <c r="P7" s="1"/>
      <c r="Q7" s="2"/>
    </row>
    <row r="8" spans="1:17" ht="15.75" customHeight="1" x14ac:dyDescent="0.2">
      <c r="A8" s="4"/>
      <c r="B8" s="38" t="s">
        <v>39</v>
      </c>
      <c r="C8" s="39"/>
      <c r="D8" s="40"/>
      <c r="E8" s="42"/>
      <c r="F8" s="164"/>
      <c r="G8" s="40"/>
      <c r="H8" s="41"/>
      <c r="I8" s="39"/>
      <c r="J8" s="40"/>
      <c r="K8" s="42"/>
      <c r="L8" s="164"/>
      <c r="M8" s="40"/>
      <c r="N8" s="42"/>
      <c r="O8" s="125" t="e">
        <f t="shared" si="0"/>
        <v>#DIV/0!</v>
      </c>
      <c r="P8" s="1"/>
      <c r="Q8" s="2"/>
    </row>
    <row r="9" spans="1:17" ht="16.5" customHeight="1" x14ac:dyDescent="0.2">
      <c r="A9" s="4"/>
      <c r="B9" s="28" t="s">
        <v>18</v>
      </c>
      <c r="C9" s="46">
        <v>245</v>
      </c>
      <c r="D9" s="47">
        <v>248</v>
      </c>
      <c r="E9" s="162">
        <v>153</v>
      </c>
      <c r="F9" s="152">
        <v>84</v>
      </c>
      <c r="G9" s="47">
        <v>15</v>
      </c>
      <c r="H9" s="48">
        <v>8</v>
      </c>
      <c r="I9" s="46">
        <v>8</v>
      </c>
      <c r="J9" s="47">
        <v>9</v>
      </c>
      <c r="K9" s="162">
        <v>9</v>
      </c>
      <c r="L9" s="152">
        <v>39</v>
      </c>
      <c r="M9" s="44">
        <v>169</v>
      </c>
      <c r="N9" s="49">
        <v>255</v>
      </c>
      <c r="O9" s="123">
        <f t="shared" ref="O9:O13" si="1">SUM(C9:N9)</f>
        <v>1242</v>
      </c>
      <c r="P9" s="1"/>
      <c r="Q9" s="2"/>
    </row>
    <row r="10" spans="1:17" ht="16.5" customHeight="1" x14ac:dyDescent="0.2">
      <c r="A10" s="4"/>
      <c r="B10" s="28" t="s">
        <v>19</v>
      </c>
      <c r="C10" s="43"/>
      <c r="D10" s="44"/>
      <c r="E10" s="49"/>
      <c r="F10" s="152"/>
      <c r="G10" s="47"/>
      <c r="H10" s="48"/>
      <c r="I10" s="46"/>
      <c r="J10" s="47"/>
      <c r="K10" s="162"/>
      <c r="L10" s="152"/>
      <c r="M10" s="44"/>
      <c r="N10" s="49"/>
      <c r="O10" s="123">
        <f t="shared" si="1"/>
        <v>0</v>
      </c>
      <c r="P10" s="1"/>
      <c r="Q10" s="2"/>
    </row>
    <row r="11" spans="1:17" ht="16.5" customHeight="1" x14ac:dyDescent="0.2">
      <c r="A11" s="4"/>
      <c r="B11" s="28" t="s">
        <v>20</v>
      </c>
      <c r="C11" s="43"/>
      <c r="D11" s="44"/>
      <c r="E11" s="49"/>
      <c r="F11" s="152"/>
      <c r="G11" s="47"/>
      <c r="H11" s="48"/>
      <c r="I11" s="46"/>
      <c r="J11" s="47"/>
      <c r="K11" s="162"/>
      <c r="L11" s="152"/>
      <c r="M11" s="44"/>
      <c r="N11" s="49"/>
      <c r="O11" s="123">
        <f t="shared" si="1"/>
        <v>0</v>
      </c>
      <c r="P11" s="1"/>
      <c r="Q11" s="2"/>
    </row>
    <row r="12" spans="1:17" ht="16.5" customHeight="1" thickBot="1" x14ac:dyDescent="0.25">
      <c r="A12" s="4"/>
      <c r="B12" s="28" t="s">
        <v>21</v>
      </c>
      <c r="C12" s="97"/>
      <c r="D12" s="98"/>
      <c r="E12" s="103"/>
      <c r="F12" s="153"/>
      <c r="G12" s="101"/>
      <c r="H12" s="102"/>
      <c r="I12" s="100"/>
      <c r="J12" s="101"/>
      <c r="K12" s="163"/>
      <c r="L12" s="153"/>
      <c r="M12" s="98"/>
      <c r="N12" s="103"/>
      <c r="O12" s="124">
        <f t="shared" si="1"/>
        <v>0</v>
      </c>
      <c r="P12" s="1"/>
      <c r="Q12" s="2"/>
    </row>
    <row r="13" spans="1:17" ht="16.5" customHeight="1" thickBot="1" x14ac:dyDescent="0.25">
      <c r="A13" s="4"/>
      <c r="B13" s="109" t="s">
        <v>22</v>
      </c>
      <c r="C13" s="201">
        <f>Elektřina!C9</f>
        <v>9999</v>
      </c>
      <c r="D13" s="202">
        <f>Elektřina!D9</f>
        <v>9343</v>
      </c>
      <c r="E13" s="203">
        <f>Elektřina!E9</f>
        <v>10937</v>
      </c>
      <c r="F13" s="204">
        <f>Elektřina!F9</f>
        <v>9171</v>
      </c>
      <c r="G13" s="202">
        <f>Elektřina!G9</f>
        <v>10645</v>
      </c>
      <c r="H13" s="205">
        <f>Elektřina!H9</f>
        <v>12421</v>
      </c>
      <c r="I13" s="201">
        <f>Elektřina!I9</f>
        <v>9008</v>
      </c>
      <c r="J13" s="202">
        <f>Elektřina!J9</f>
        <v>12540</v>
      </c>
      <c r="K13" s="203">
        <f>Elektřina!K9</f>
        <v>10877</v>
      </c>
      <c r="L13" s="204">
        <f>Elektřina!L9</f>
        <v>11797</v>
      </c>
      <c r="M13" s="202">
        <f>Elektřina!M9</f>
        <v>10799</v>
      </c>
      <c r="N13" s="203">
        <f>Elektřina!N9</f>
        <v>5949</v>
      </c>
      <c r="O13" s="124">
        <f t="shared" si="1"/>
        <v>123486</v>
      </c>
      <c r="P13" s="7"/>
      <c r="Q13" s="2"/>
    </row>
    <row r="14" spans="1:17" ht="16.5" customHeight="1" x14ac:dyDescent="0.2">
      <c r="A14" s="4"/>
      <c r="B14" s="29" t="s">
        <v>23</v>
      </c>
      <c r="C14" s="186">
        <f>Elektřina!C10</f>
        <v>0</v>
      </c>
      <c r="D14" s="187">
        <f>Elektřina!D10</f>
        <v>0</v>
      </c>
      <c r="E14" s="188">
        <f>Elektřina!E10</f>
        <v>0</v>
      </c>
      <c r="F14" s="193">
        <f>Elektřina!F10</f>
        <v>0</v>
      </c>
      <c r="G14" s="187">
        <f>Elektřina!G10</f>
        <v>0</v>
      </c>
      <c r="H14" s="196">
        <f>Elektřina!H10</f>
        <v>0</v>
      </c>
      <c r="I14" s="186">
        <f>Elektřina!I10</f>
        <v>0</v>
      </c>
      <c r="J14" s="187">
        <f>Elektřina!J10</f>
        <v>0</v>
      </c>
      <c r="K14" s="188">
        <f>Elektřina!K10</f>
        <v>0</v>
      </c>
      <c r="L14" s="193">
        <f>Elektřina!L10</f>
        <v>0</v>
      </c>
      <c r="M14" s="187">
        <f>Elektřina!M10</f>
        <v>0</v>
      </c>
      <c r="N14" s="188">
        <f>Elektřina!N10</f>
        <v>0</v>
      </c>
      <c r="O14" s="123">
        <f t="shared" ref="O14:O16" si="2">AVERAGE(C14:N14)</f>
        <v>0</v>
      </c>
      <c r="P14" s="7"/>
      <c r="Q14" s="2"/>
    </row>
    <row r="15" spans="1:17" ht="16.5" customHeight="1" x14ac:dyDescent="0.2">
      <c r="A15" s="4"/>
      <c r="B15" s="29" t="s">
        <v>24</v>
      </c>
      <c r="C15" s="186">
        <f>Elektřina!C11</f>
        <v>0</v>
      </c>
      <c r="D15" s="187">
        <f>Elektřina!D11</f>
        <v>0</v>
      </c>
      <c r="E15" s="188">
        <f>Elektřina!E11</f>
        <v>0</v>
      </c>
      <c r="F15" s="193">
        <f>Elektřina!F11</f>
        <v>0</v>
      </c>
      <c r="G15" s="187">
        <f>Elektřina!G11</f>
        <v>0</v>
      </c>
      <c r="H15" s="196">
        <f>Elektřina!H11</f>
        <v>0</v>
      </c>
      <c r="I15" s="186">
        <f>Elektřina!I11</f>
        <v>0</v>
      </c>
      <c r="J15" s="187">
        <f>Elektřina!J11</f>
        <v>0</v>
      </c>
      <c r="K15" s="188">
        <f>Elektřina!K11</f>
        <v>0</v>
      </c>
      <c r="L15" s="193">
        <f>Elektřina!L11</f>
        <v>0</v>
      </c>
      <c r="M15" s="187">
        <f>Elektřina!M11</f>
        <v>0</v>
      </c>
      <c r="N15" s="188">
        <f>Elektřina!N11</f>
        <v>0</v>
      </c>
      <c r="O15" s="123">
        <f t="shared" si="2"/>
        <v>0</v>
      </c>
      <c r="P15" s="7"/>
      <c r="Q15" s="2"/>
    </row>
    <row r="16" spans="1:17" ht="16.5" customHeight="1" thickBot="1" x14ac:dyDescent="0.25">
      <c r="A16" s="4"/>
      <c r="B16" s="29" t="s">
        <v>25</v>
      </c>
      <c r="C16" s="189">
        <f>Elektřina!C12</f>
        <v>0</v>
      </c>
      <c r="D16" s="190">
        <f>Elektřina!D12</f>
        <v>0</v>
      </c>
      <c r="E16" s="191">
        <f>Elektřina!E12</f>
        <v>0</v>
      </c>
      <c r="F16" s="194">
        <f>Elektřina!F12</f>
        <v>0</v>
      </c>
      <c r="G16" s="190">
        <f>Elektřina!G12</f>
        <v>0</v>
      </c>
      <c r="H16" s="197">
        <f>Elektřina!H12</f>
        <v>0</v>
      </c>
      <c r="I16" s="189">
        <f>Elektřina!I12</f>
        <v>0</v>
      </c>
      <c r="J16" s="190">
        <f>Elektřina!J12</f>
        <v>0</v>
      </c>
      <c r="K16" s="191">
        <f>Elektřina!K12</f>
        <v>0</v>
      </c>
      <c r="L16" s="194">
        <f>Elektřina!L12</f>
        <v>0</v>
      </c>
      <c r="M16" s="190">
        <f>Elektřina!M12</f>
        <v>0</v>
      </c>
      <c r="N16" s="191">
        <f>Elektřina!N12</f>
        <v>0</v>
      </c>
      <c r="O16" s="124">
        <f t="shared" si="2"/>
        <v>0</v>
      </c>
      <c r="P16" s="7"/>
      <c r="Q16" s="2"/>
    </row>
    <row r="17" spans="1:17" ht="15.75" customHeight="1" x14ac:dyDescent="0.2">
      <c r="A17" s="4"/>
      <c r="B17" s="96" t="s">
        <v>40</v>
      </c>
      <c r="C17" s="104">
        <f t="shared" ref="C17:O20" si="3">C9*1000/C13</f>
        <v>24.502450245024502</v>
      </c>
      <c r="D17" s="105">
        <f t="shared" si="3"/>
        <v>26.543936637054479</v>
      </c>
      <c r="E17" s="106">
        <f t="shared" si="3"/>
        <v>13.989210935357045</v>
      </c>
      <c r="F17" s="107">
        <f t="shared" si="3"/>
        <v>9.1593065096499835</v>
      </c>
      <c r="G17" s="105">
        <f t="shared" si="3"/>
        <v>1.4091122592766556</v>
      </c>
      <c r="H17" s="168">
        <f t="shared" si="3"/>
        <v>0.64407052572256662</v>
      </c>
      <c r="I17" s="104">
        <f t="shared" si="3"/>
        <v>0.88809946714031973</v>
      </c>
      <c r="J17" s="105">
        <f t="shared" si="3"/>
        <v>0.71770334928229662</v>
      </c>
      <c r="K17" s="106">
        <f t="shared" si="3"/>
        <v>0.82743403511997793</v>
      </c>
      <c r="L17" s="107">
        <f t="shared" si="3"/>
        <v>3.3059252352292954</v>
      </c>
      <c r="M17" s="107">
        <f t="shared" si="3"/>
        <v>15.649597184924531</v>
      </c>
      <c r="N17" s="106">
        <f t="shared" si="3"/>
        <v>42.86434694906707</v>
      </c>
      <c r="O17" s="126">
        <f t="shared" si="3"/>
        <v>10.057820319712356</v>
      </c>
      <c r="P17" s="1"/>
      <c r="Q17" s="2"/>
    </row>
    <row r="18" spans="1:17" ht="15.75" customHeight="1" x14ac:dyDescent="0.2">
      <c r="A18" s="4"/>
      <c r="B18" s="96" t="s">
        <v>41</v>
      </c>
      <c r="C18" s="57" t="e">
        <f t="shared" si="3"/>
        <v>#DIV/0!</v>
      </c>
      <c r="D18" s="58" t="e">
        <f t="shared" si="3"/>
        <v>#DIV/0!</v>
      </c>
      <c r="E18" s="59" t="e">
        <f t="shared" si="3"/>
        <v>#DIV/0!</v>
      </c>
      <c r="F18" s="60" t="e">
        <f t="shared" si="3"/>
        <v>#DIV/0!</v>
      </c>
      <c r="G18" s="58" t="e">
        <f t="shared" si="3"/>
        <v>#DIV/0!</v>
      </c>
      <c r="H18" s="169" t="e">
        <f t="shared" si="3"/>
        <v>#DIV/0!</v>
      </c>
      <c r="I18" s="57" t="e">
        <f t="shared" si="3"/>
        <v>#DIV/0!</v>
      </c>
      <c r="J18" s="58" t="e">
        <f t="shared" si="3"/>
        <v>#DIV/0!</v>
      </c>
      <c r="K18" s="59" t="e">
        <f t="shared" si="3"/>
        <v>#DIV/0!</v>
      </c>
      <c r="L18" s="60" t="e">
        <f t="shared" si="3"/>
        <v>#DIV/0!</v>
      </c>
      <c r="M18" s="60" t="e">
        <f t="shared" si="3"/>
        <v>#DIV/0!</v>
      </c>
      <c r="N18" s="59" t="e">
        <f t="shared" si="3"/>
        <v>#DIV/0!</v>
      </c>
      <c r="O18" s="123" t="e">
        <f t="shared" si="3"/>
        <v>#DIV/0!</v>
      </c>
      <c r="P18" s="1"/>
      <c r="Q18" s="2"/>
    </row>
    <row r="19" spans="1:17" ht="15.75" customHeight="1" x14ac:dyDescent="0.2">
      <c r="A19" s="4"/>
      <c r="B19" s="96" t="s">
        <v>42</v>
      </c>
      <c r="C19" s="57" t="e">
        <f t="shared" si="3"/>
        <v>#DIV/0!</v>
      </c>
      <c r="D19" s="58" t="e">
        <f t="shared" si="3"/>
        <v>#DIV/0!</v>
      </c>
      <c r="E19" s="59" t="e">
        <f t="shared" si="3"/>
        <v>#DIV/0!</v>
      </c>
      <c r="F19" s="60" t="e">
        <f t="shared" si="3"/>
        <v>#DIV/0!</v>
      </c>
      <c r="G19" s="58" t="e">
        <f t="shared" si="3"/>
        <v>#DIV/0!</v>
      </c>
      <c r="H19" s="169" t="e">
        <f t="shared" si="3"/>
        <v>#DIV/0!</v>
      </c>
      <c r="I19" s="57" t="e">
        <f t="shared" si="3"/>
        <v>#DIV/0!</v>
      </c>
      <c r="J19" s="58" t="e">
        <f t="shared" si="3"/>
        <v>#DIV/0!</v>
      </c>
      <c r="K19" s="59" t="e">
        <f t="shared" si="3"/>
        <v>#DIV/0!</v>
      </c>
      <c r="L19" s="60" t="e">
        <f t="shared" si="3"/>
        <v>#DIV/0!</v>
      </c>
      <c r="M19" s="60" t="e">
        <f t="shared" si="3"/>
        <v>#DIV/0!</v>
      </c>
      <c r="N19" s="59" t="e">
        <f t="shared" si="3"/>
        <v>#DIV/0!</v>
      </c>
      <c r="O19" s="123" t="e">
        <f t="shared" si="3"/>
        <v>#DIV/0!</v>
      </c>
      <c r="P19" s="1"/>
      <c r="Q19" s="2"/>
    </row>
    <row r="20" spans="1:17" ht="15.75" customHeight="1" thickBot="1" x14ac:dyDescent="0.25">
      <c r="A20" s="4"/>
      <c r="B20" s="108" t="s">
        <v>43</v>
      </c>
      <c r="C20" s="61" t="e">
        <f t="shared" si="3"/>
        <v>#DIV/0!</v>
      </c>
      <c r="D20" s="62" t="e">
        <f t="shared" si="3"/>
        <v>#DIV/0!</v>
      </c>
      <c r="E20" s="63" t="e">
        <f t="shared" si="3"/>
        <v>#DIV/0!</v>
      </c>
      <c r="F20" s="64" t="e">
        <f t="shared" si="3"/>
        <v>#DIV/0!</v>
      </c>
      <c r="G20" s="62" t="e">
        <f t="shared" si="3"/>
        <v>#DIV/0!</v>
      </c>
      <c r="H20" s="170" t="e">
        <f t="shared" si="3"/>
        <v>#DIV/0!</v>
      </c>
      <c r="I20" s="61" t="e">
        <f t="shared" si="3"/>
        <v>#DIV/0!</v>
      </c>
      <c r="J20" s="62" t="e">
        <f t="shared" si="3"/>
        <v>#DIV/0!</v>
      </c>
      <c r="K20" s="63" t="e">
        <f t="shared" si="3"/>
        <v>#DIV/0!</v>
      </c>
      <c r="L20" s="64" t="e">
        <f t="shared" si="3"/>
        <v>#DIV/0!</v>
      </c>
      <c r="M20" s="64" t="e">
        <f t="shared" si="3"/>
        <v>#DIV/0!</v>
      </c>
      <c r="N20" s="63" t="e">
        <f t="shared" si="3"/>
        <v>#DIV/0!</v>
      </c>
      <c r="O20" s="124" t="e">
        <f t="shared" si="3"/>
        <v>#DIV/0!</v>
      </c>
      <c r="P20" s="4"/>
      <c r="Q20" s="2"/>
    </row>
  </sheetData>
  <mergeCells count="6">
    <mergeCell ref="B2:B4"/>
    <mergeCell ref="C2:N2"/>
    <mergeCell ref="C3:E3"/>
    <mergeCell ref="F3:H3"/>
    <mergeCell ref="I3:K3"/>
    <mergeCell ref="L3:N3"/>
  </mergeCells>
  <phoneticPr fontId="42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Q16"/>
  <sheetViews>
    <sheetView showGridLines="0" zoomScale="80" zoomScaleNormal="80" workbookViewId="0">
      <selection activeCell="O9" sqref="O9"/>
    </sheetView>
  </sheetViews>
  <sheetFormatPr defaultColWidth="15.44140625" defaultRowHeight="12.6" x14ac:dyDescent="0.2"/>
  <cols>
    <col min="1" max="1" width="4.5546875" style="3" customWidth="1"/>
    <col min="2" max="2" width="33.5546875" style="3" bestFit="1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ht="13.2" thickBot="1" x14ac:dyDescent="0.25">
      <c r="A1" s="4"/>
      <c r="P1" s="1"/>
      <c r="Q1" s="2"/>
    </row>
    <row r="2" spans="1:17" ht="21" customHeight="1" thickTop="1" thickBot="1" x14ac:dyDescent="0.35">
      <c r="A2" s="4"/>
      <c r="B2" s="206"/>
      <c r="C2" s="208" t="s">
        <v>44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thickBot="1" x14ac:dyDescent="0.25">
      <c r="A3" s="4"/>
      <c r="B3" s="206"/>
      <c r="C3" s="214" t="s">
        <v>1</v>
      </c>
      <c r="D3" s="215"/>
      <c r="E3" s="216"/>
      <c r="F3" s="212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94"/>
      <c r="Q3" s="2"/>
    </row>
    <row r="4" spans="1:17" ht="15.75" customHeight="1" thickBot="1" x14ac:dyDescent="0.25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21" t="s">
        <v>10</v>
      </c>
      <c r="I4" s="119" t="s">
        <v>11</v>
      </c>
      <c r="J4" s="120" t="s">
        <v>12</v>
      </c>
      <c r="K4" s="121" t="s">
        <v>13</v>
      </c>
      <c r="L4" s="119" t="s">
        <v>14</v>
      </c>
      <c r="M4" s="120" t="s">
        <v>15</v>
      </c>
      <c r="N4" s="121" t="s">
        <v>16</v>
      </c>
      <c r="O4" s="122" t="s">
        <v>17</v>
      </c>
      <c r="P4" s="93"/>
      <c r="Q4" s="2"/>
    </row>
    <row r="5" spans="1:17" ht="16.5" customHeight="1" x14ac:dyDescent="0.2">
      <c r="A5" s="4"/>
      <c r="B5" s="28" t="s">
        <v>45</v>
      </c>
      <c r="C5" s="174">
        <v>2433</v>
      </c>
      <c r="D5" s="175">
        <v>2313</v>
      </c>
      <c r="E5" s="176">
        <v>3006</v>
      </c>
      <c r="F5" s="152">
        <v>2340</v>
      </c>
      <c r="G5" s="47">
        <v>2887</v>
      </c>
      <c r="H5" s="48">
        <v>3096</v>
      </c>
      <c r="I5" s="180">
        <v>2713</v>
      </c>
      <c r="J5" s="181">
        <v>3033</v>
      </c>
      <c r="K5" s="182">
        <v>2941</v>
      </c>
      <c r="L5" s="152">
        <v>3104</v>
      </c>
      <c r="M5" s="44">
        <v>2753</v>
      </c>
      <c r="N5" s="49">
        <v>1910</v>
      </c>
      <c r="O5" s="123">
        <f t="shared" ref="O5:O9" si="0">SUM(C5:N5)</f>
        <v>32529</v>
      </c>
      <c r="P5" s="92"/>
      <c r="Q5" s="2"/>
    </row>
    <row r="6" spans="1:17" ht="16.5" customHeight="1" x14ac:dyDescent="0.2">
      <c r="A6" s="4"/>
      <c r="B6" s="28" t="s">
        <v>46</v>
      </c>
      <c r="C6" s="43"/>
      <c r="D6" s="44"/>
      <c r="E6" s="49"/>
      <c r="F6" s="152"/>
      <c r="G6" s="47"/>
      <c r="H6" s="48"/>
      <c r="I6" s="46"/>
      <c r="J6" s="47"/>
      <c r="K6" s="162"/>
      <c r="L6" s="152"/>
      <c r="M6" s="44"/>
      <c r="N6" s="49"/>
      <c r="O6" s="123">
        <f t="shared" si="0"/>
        <v>0</v>
      </c>
      <c r="P6" s="1"/>
      <c r="Q6" s="2"/>
    </row>
    <row r="7" spans="1:17" ht="16.5" customHeight="1" x14ac:dyDescent="0.2">
      <c r="A7" s="4"/>
      <c r="B7" s="28" t="s">
        <v>47</v>
      </c>
      <c r="C7" s="43"/>
      <c r="D7" s="44"/>
      <c r="E7" s="49"/>
      <c r="F7" s="152"/>
      <c r="G7" s="47"/>
      <c r="H7" s="48"/>
      <c r="I7" s="46"/>
      <c r="J7" s="47"/>
      <c r="K7" s="162"/>
      <c r="L7" s="152"/>
      <c r="M7" s="44"/>
      <c r="N7" s="49"/>
      <c r="O7" s="123">
        <f t="shared" si="0"/>
        <v>0</v>
      </c>
      <c r="P7" s="1"/>
      <c r="Q7" s="2"/>
    </row>
    <row r="8" spans="1:17" ht="16.5" customHeight="1" thickBot="1" x14ac:dyDescent="0.25">
      <c r="A8" s="4"/>
      <c r="B8" s="28" t="s">
        <v>48</v>
      </c>
      <c r="C8" s="97"/>
      <c r="D8" s="98"/>
      <c r="E8" s="103"/>
      <c r="F8" s="153"/>
      <c r="G8" s="101"/>
      <c r="H8" s="102"/>
      <c r="I8" s="100"/>
      <c r="J8" s="101"/>
      <c r="K8" s="163"/>
      <c r="L8" s="153"/>
      <c r="M8" s="98"/>
      <c r="N8" s="103"/>
      <c r="O8" s="124">
        <f t="shared" si="0"/>
        <v>0</v>
      </c>
      <c r="P8" s="1"/>
      <c r="Q8" s="2"/>
    </row>
    <row r="9" spans="1:17" ht="16.5" customHeight="1" thickBot="1" x14ac:dyDescent="0.25">
      <c r="A9" s="4"/>
      <c r="B9" s="109" t="s">
        <v>22</v>
      </c>
      <c r="C9" s="201">
        <f>Elektřina!C9</f>
        <v>9999</v>
      </c>
      <c r="D9" s="202">
        <f>Elektřina!D9</f>
        <v>9343</v>
      </c>
      <c r="E9" s="203">
        <f>Elektřina!E9</f>
        <v>10937</v>
      </c>
      <c r="F9" s="204">
        <f>Elektřina!F9</f>
        <v>9171</v>
      </c>
      <c r="G9" s="202">
        <f>Elektřina!G9</f>
        <v>10645</v>
      </c>
      <c r="H9" s="205">
        <f>Elektřina!H9</f>
        <v>12421</v>
      </c>
      <c r="I9" s="201">
        <f>Elektřina!I9</f>
        <v>9008</v>
      </c>
      <c r="J9" s="202">
        <f>Elektřina!J9</f>
        <v>12540</v>
      </c>
      <c r="K9" s="203">
        <f>Elektřina!K9</f>
        <v>10877</v>
      </c>
      <c r="L9" s="204">
        <f>Elektřina!L9</f>
        <v>11797</v>
      </c>
      <c r="M9" s="202">
        <f>Elektřina!M9</f>
        <v>10799</v>
      </c>
      <c r="N9" s="203">
        <f>Elektřina!N9</f>
        <v>5949</v>
      </c>
      <c r="O9" s="124">
        <f t="shared" si="0"/>
        <v>123486</v>
      </c>
      <c r="P9" s="7"/>
      <c r="Q9" s="2"/>
    </row>
    <row r="10" spans="1:17" ht="16.5" customHeight="1" x14ac:dyDescent="0.2">
      <c r="A10" s="4"/>
      <c r="B10" s="29" t="s">
        <v>23</v>
      </c>
      <c r="C10" s="186">
        <f>Elektřina!C10</f>
        <v>0</v>
      </c>
      <c r="D10" s="187">
        <f>Elektřina!D10</f>
        <v>0</v>
      </c>
      <c r="E10" s="188">
        <f>Elektřina!E10</f>
        <v>0</v>
      </c>
      <c r="F10" s="193">
        <f>Elektřina!F10</f>
        <v>0</v>
      </c>
      <c r="G10" s="187">
        <f>Elektřina!G10</f>
        <v>0</v>
      </c>
      <c r="H10" s="196">
        <f>Elektřina!H10</f>
        <v>0</v>
      </c>
      <c r="I10" s="186">
        <f>Elektřina!I10</f>
        <v>0</v>
      </c>
      <c r="J10" s="187">
        <f>Elektřina!J10</f>
        <v>0</v>
      </c>
      <c r="K10" s="188">
        <f>Elektřina!K10</f>
        <v>0</v>
      </c>
      <c r="L10" s="193">
        <f>Elektřina!L10</f>
        <v>0</v>
      </c>
      <c r="M10" s="187">
        <f>Elektřina!M10</f>
        <v>0</v>
      </c>
      <c r="N10" s="188">
        <f>Elektřina!N10</f>
        <v>0</v>
      </c>
      <c r="O10" s="123">
        <f t="shared" ref="O10:O12" si="1">AVERAGE(C10:N10)</f>
        <v>0</v>
      </c>
      <c r="P10" s="7"/>
      <c r="Q10" s="2"/>
    </row>
    <row r="11" spans="1:17" ht="16.5" customHeight="1" x14ac:dyDescent="0.2">
      <c r="A11" s="4"/>
      <c r="B11" s="29" t="s">
        <v>24</v>
      </c>
      <c r="C11" s="186">
        <f>Elektřina!C11</f>
        <v>0</v>
      </c>
      <c r="D11" s="187">
        <f>Elektřina!D11</f>
        <v>0</v>
      </c>
      <c r="E11" s="188">
        <f>Elektřina!E11</f>
        <v>0</v>
      </c>
      <c r="F11" s="193">
        <f>Elektřina!F11</f>
        <v>0</v>
      </c>
      <c r="G11" s="187">
        <f>Elektřina!G11</f>
        <v>0</v>
      </c>
      <c r="H11" s="196">
        <f>Elektřina!H11</f>
        <v>0</v>
      </c>
      <c r="I11" s="186">
        <f>Elektřina!I11</f>
        <v>0</v>
      </c>
      <c r="J11" s="187">
        <f>Elektřina!J11</f>
        <v>0</v>
      </c>
      <c r="K11" s="188">
        <f>Elektřina!K11</f>
        <v>0</v>
      </c>
      <c r="L11" s="193">
        <f>Elektřina!L11</f>
        <v>0</v>
      </c>
      <c r="M11" s="187">
        <f>Elektřina!M11</f>
        <v>0</v>
      </c>
      <c r="N11" s="188">
        <f>Elektřina!N11</f>
        <v>0</v>
      </c>
      <c r="O11" s="123">
        <f t="shared" si="1"/>
        <v>0</v>
      </c>
      <c r="P11" s="7"/>
      <c r="Q11" s="2"/>
    </row>
    <row r="12" spans="1:17" ht="16.5" customHeight="1" thickBot="1" x14ac:dyDescent="0.25">
      <c r="A12" s="4"/>
      <c r="B12" s="29" t="s">
        <v>25</v>
      </c>
      <c r="C12" s="189">
        <f>Elektřina!C12</f>
        <v>0</v>
      </c>
      <c r="D12" s="190">
        <f>Elektřina!D12</f>
        <v>0</v>
      </c>
      <c r="E12" s="191">
        <f>Elektřina!E12</f>
        <v>0</v>
      </c>
      <c r="F12" s="194">
        <f>Elektřina!F12</f>
        <v>0</v>
      </c>
      <c r="G12" s="190">
        <f>Elektřina!G12</f>
        <v>0</v>
      </c>
      <c r="H12" s="197">
        <f>Elektřina!H12</f>
        <v>0</v>
      </c>
      <c r="I12" s="189">
        <f>Elektřina!I12</f>
        <v>0</v>
      </c>
      <c r="J12" s="190">
        <f>Elektřina!J12</f>
        <v>0</v>
      </c>
      <c r="K12" s="191">
        <f>Elektřina!K12</f>
        <v>0</v>
      </c>
      <c r="L12" s="194">
        <f>Elektřina!L12</f>
        <v>0</v>
      </c>
      <c r="M12" s="190">
        <f>Elektřina!M12</f>
        <v>0</v>
      </c>
      <c r="N12" s="191">
        <f>Elektřina!N12</f>
        <v>0</v>
      </c>
      <c r="O12" s="124">
        <f t="shared" si="1"/>
        <v>0</v>
      </c>
      <c r="P12" s="7"/>
      <c r="Q12" s="2"/>
    </row>
    <row r="13" spans="1:17" ht="15.75" customHeight="1" x14ac:dyDescent="0.2">
      <c r="A13" s="4"/>
      <c r="B13" s="96" t="s">
        <v>49</v>
      </c>
      <c r="C13" s="116">
        <f t="shared" ref="C13:E16" si="2">C5/C9</f>
        <v>0.24332433243324333</v>
      </c>
      <c r="D13" s="117">
        <f t="shared" si="2"/>
        <v>0.24756502194156052</v>
      </c>
      <c r="E13" s="118">
        <f t="shared" si="2"/>
        <v>0.27484685014172078</v>
      </c>
      <c r="F13" s="171">
        <f t="shared" ref="F13:N14" si="3">F5/F9</f>
        <v>0.25515210991167814</v>
      </c>
      <c r="G13" s="117">
        <f t="shared" si="3"/>
        <v>0.27120713950211367</v>
      </c>
      <c r="H13" s="177">
        <f t="shared" si="3"/>
        <v>0.24925529345463329</v>
      </c>
      <c r="I13" s="116">
        <f t="shared" si="3"/>
        <v>0.30117673179396093</v>
      </c>
      <c r="J13" s="117">
        <f t="shared" si="3"/>
        <v>0.24186602870813398</v>
      </c>
      <c r="K13" s="118">
        <f t="shared" si="3"/>
        <v>0.27038705525420614</v>
      </c>
      <c r="L13" s="171">
        <f t="shared" si="3"/>
        <v>0.26311774179876241</v>
      </c>
      <c r="M13" s="117">
        <f t="shared" si="3"/>
        <v>0.25493101213075287</v>
      </c>
      <c r="N13" s="118">
        <f t="shared" si="3"/>
        <v>0.32106236342242395</v>
      </c>
      <c r="O13" s="127">
        <f>O5/O9</f>
        <v>0.26342257421893978</v>
      </c>
      <c r="P13" s="1"/>
      <c r="Q13" s="2"/>
    </row>
    <row r="14" spans="1:17" ht="15.75" customHeight="1" x14ac:dyDescent="0.2">
      <c r="A14" s="4"/>
      <c r="B14" s="96" t="s">
        <v>50</v>
      </c>
      <c r="C14" s="31" t="e">
        <f t="shared" si="2"/>
        <v>#DIV/0!</v>
      </c>
      <c r="D14" s="32" t="e">
        <f t="shared" si="2"/>
        <v>#DIV/0!</v>
      </c>
      <c r="E14" s="33" t="e">
        <f t="shared" si="2"/>
        <v>#DIV/0!</v>
      </c>
      <c r="F14" s="172" t="e">
        <f t="shared" si="3"/>
        <v>#DIV/0!</v>
      </c>
      <c r="G14" s="32" t="e">
        <f t="shared" si="3"/>
        <v>#DIV/0!</v>
      </c>
      <c r="H14" s="178" t="e">
        <f t="shared" si="3"/>
        <v>#DIV/0!</v>
      </c>
      <c r="I14" s="31" t="e">
        <f t="shared" si="3"/>
        <v>#DIV/0!</v>
      </c>
      <c r="J14" s="32" t="e">
        <f t="shared" si="3"/>
        <v>#DIV/0!</v>
      </c>
      <c r="K14" s="33" t="e">
        <f t="shared" si="3"/>
        <v>#DIV/0!</v>
      </c>
      <c r="L14" s="172" t="e">
        <f t="shared" si="3"/>
        <v>#DIV/0!</v>
      </c>
      <c r="M14" s="32" t="e">
        <f t="shared" si="3"/>
        <v>#DIV/0!</v>
      </c>
      <c r="N14" s="33" t="e">
        <f t="shared" si="3"/>
        <v>#DIV/0!</v>
      </c>
      <c r="O14" s="128" t="e">
        <f t="shared" ref="O14:O16" si="4">O6/O10</f>
        <v>#DIV/0!</v>
      </c>
      <c r="P14" s="1"/>
      <c r="Q14" s="2"/>
    </row>
    <row r="15" spans="1:17" ht="15.75" customHeight="1" x14ac:dyDescent="0.2">
      <c r="A15" s="4"/>
      <c r="B15" s="96" t="s">
        <v>51</v>
      </c>
      <c r="C15" s="31" t="e">
        <f t="shared" si="2"/>
        <v>#DIV/0!</v>
      </c>
      <c r="D15" s="32" t="e">
        <f t="shared" si="2"/>
        <v>#DIV/0!</v>
      </c>
      <c r="E15" s="33" t="e">
        <f t="shared" si="2"/>
        <v>#DIV/0!</v>
      </c>
      <c r="F15" s="172" t="e">
        <f t="shared" ref="F15:N15" si="5">F7/F11</f>
        <v>#DIV/0!</v>
      </c>
      <c r="G15" s="32" t="e">
        <f t="shared" si="5"/>
        <v>#DIV/0!</v>
      </c>
      <c r="H15" s="178" t="e">
        <f t="shared" si="5"/>
        <v>#DIV/0!</v>
      </c>
      <c r="I15" s="31" t="e">
        <f t="shared" si="5"/>
        <v>#DIV/0!</v>
      </c>
      <c r="J15" s="32" t="e">
        <f t="shared" si="5"/>
        <v>#DIV/0!</v>
      </c>
      <c r="K15" s="33" t="e">
        <f t="shared" si="5"/>
        <v>#DIV/0!</v>
      </c>
      <c r="L15" s="172" t="e">
        <f t="shared" si="5"/>
        <v>#DIV/0!</v>
      </c>
      <c r="M15" s="32" t="e">
        <f t="shared" si="5"/>
        <v>#DIV/0!</v>
      </c>
      <c r="N15" s="33" t="e">
        <f t="shared" si="5"/>
        <v>#DIV/0!</v>
      </c>
      <c r="O15" s="129" t="e">
        <f t="shared" si="4"/>
        <v>#DIV/0!</v>
      </c>
      <c r="P15" s="1"/>
      <c r="Q15" s="2"/>
    </row>
    <row r="16" spans="1:17" ht="15.75" customHeight="1" thickBot="1" x14ac:dyDescent="0.25">
      <c r="A16" s="4"/>
      <c r="B16" s="96" t="s">
        <v>52</v>
      </c>
      <c r="C16" s="35" t="e">
        <f t="shared" si="2"/>
        <v>#DIV/0!</v>
      </c>
      <c r="D16" s="36" t="e">
        <f t="shared" si="2"/>
        <v>#DIV/0!</v>
      </c>
      <c r="E16" s="37" t="e">
        <f t="shared" si="2"/>
        <v>#DIV/0!</v>
      </c>
      <c r="F16" s="173" t="e">
        <f t="shared" ref="F16:N16" si="6">F8/F12</f>
        <v>#DIV/0!</v>
      </c>
      <c r="G16" s="36" t="e">
        <f t="shared" si="6"/>
        <v>#DIV/0!</v>
      </c>
      <c r="H16" s="179" t="e">
        <f t="shared" si="6"/>
        <v>#DIV/0!</v>
      </c>
      <c r="I16" s="35" t="e">
        <f t="shared" si="6"/>
        <v>#DIV/0!</v>
      </c>
      <c r="J16" s="36" t="e">
        <f t="shared" si="6"/>
        <v>#DIV/0!</v>
      </c>
      <c r="K16" s="37" t="e">
        <f t="shared" si="6"/>
        <v>#DIV/0!</v>
      </c>
      <c r="L16" s="173" t="e">
        <f t="shared" si="6"/>
        <v>#DIV/0!</v>
      </c>
      <c r="M16" s="36" t="e">
        <f t="shared" si="6"/>
        <v>#DIV/0!</v>
      </c>
      <c r="N16" s="37" t="e">
        <f t="shared" si="6"/>
        <v>#DIV/0!</v>
      </c>
      <c r="O16" s="130" t="e">
        <f t="shared" si="4"/>
        <v>#DIV/0!</v>
      </c>
      <c r="P16" s="4"/>
      <c r="Q16" s="2"/>
    </row>
  </sheetData>
  <mergeCells count="6">
    <mergeCell ref="B2:B4"/>
    <mergeCell ref="C2:N2"/>
    <mergeCell ref="C3:E3"/>
    <mergeCell ref="F3:H3"/>
    <mergeCell ref="I3:K3"/>
    <mergeCell ref="L3:N3"/>
  </mergeCells>
  <phoneticPr fontId="22" type="noConversion"/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55" orientation="landscape" r:id="rId1"/>
  <headerFooter alignWithMargins="0">
    <oddFooter>Stránka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D649-0B5C-4137-BA0E-DD606B79484A}">
  <sheetPr>
    <tabColor rgb="FF0070C0"/>
  </sheetPr>
  <dimension ref="A1:Q16"/>
  <sheetViews>
    <sheetView zoomScale="70" zoomScaleNormal="70" workbookViewId="0">
      <selection activeCell="O13" sqref="O13"/>
    </sheetView>
  </sheetViews>
  <sheetFormatPr defaultColWidth="15.44140625" defaultRowHeight="12.6" x14ac:dyDescent="0.2"/>
  <cols>
    <col min="1" max="1" width="4.5546875" style="3" customWidth="1"/>
    <col min="2" max="2" width="33.5546875" style="3" bestFit="1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ht="13.2" thickBot="1" x14ac:dyDescent="0.25">
      <c r="A1" s="4"/>
      <c r="P1" s="1"/>
      <c r="Q1" s="2"/>
    </row>
    <row r="2" spans="1:17" ht="21" customHeight="1" thickTop="1" thickBot="1" x14ac:dyDescent="0.35">
      <c r="A2" s="4"/>
      <c r="B2" s="206"/>
      <c r="C2" s="208" t="s">
        <v>53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thickBot="1" x14ac:dyDescent="0.25">
      <c r="A3" s="4"/>
      <c r="B3" s="206"/>
      <c r="C3" s="214" t="s">
        <v>1</v>
      </c>
      <c r="D3" s="215"/>
      <c r="E3" s="216"/>
      <c r="F3" s="212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94"/>
      <c r="Q3" s="2"/>
    </row>
    <row r="4" spans="1:17" ht="15.75" customHeight="1" thickBot="1" x14ac:dyDescent="0.25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21" t="s">
        <v>10</v>
      </c>
      <c r="I4" s="119" t="s">
        <v>11</v>
      </c>
      <c r="J4" s="120" t="s">
        <v>12</v>
      </c>
      <c r="K4" s="121" t="s">
        <v>13</v>
      </c>
      <c r="L4" s="119" t="s">
        <v>14</v>
      </c>
      <c r="M4" s="120" t="s">
        <v>15</v>
      </c>
      <c r="N4" s="121" t="s">
        <v>16</v>
      </c>
      <c r="O4" s="122" t="s">
        <v>17</v>
      </c>
      <c r="P4" s="93"/>
      <c r="Q4" s="2"/>
    </row>
    <row r="5" spans="1:17" ht="16.5" customHeight="1" x14ac:dyDescent="0.2">
      <c r="A5" s="4"/>
      <c r="B5" s="28" t="s">
        <v>54</v>
      </c>
      <c r="C5" s="174">
        <v>430</v>
      </c>
      <c r="D5" s="175">
        <v>366</v>
      </c>
      <c r="E5" s="176">
        <v>433</v>
      </c>
      <c r="F5" s="152">
        <v>417</v>
      </c>
      <c r="G5" s="47">
        <v>506</v>
      </c>
      <c r="H5" s="48">
        <v>600</v>
      </c>
      <c r="I5" s="180">
        <v>521</v>
      </c>
      <c r="J5" s="181">
        <v>627</v>
      </c>
      <c r="K5" s="182">
        <v>605</v>
      </c>
      <c r="L5" s="152">
        <v>552</v>
      </c>
      <c r="M5" s="44">
        <v>455</v>
      </c>
      <c r="N5" s="49">
        <v>187</v>
      </c>
      <c r="O5" s="123">
        <f t="shared" ref="O5:O9" si="0">SUM(C5:N5)</f>
        <v>5699</v>
      </c>
      <c r="P5" s="92"/>
      <c r="Q5" s="2"/>
    </row>
    <row r="6" spans="1:17" ht="16.5" customHeight="1" x14ac:dyDescent="0.2">
      <c r="A6" s="4"/>
      <c r="B6" s="28" t="s">
        <v>55</v>
      </c>
      <c r="C6" s="43"/>
      <c r="D6" s="44"/>
      <c r="E6" s="49"/>
      <c r="F6" s="152"/>
      <c r="G6" s="47"/>
      <c r="H6" s="48"/>
      <c r="I6" s="46"/>
      <c r="J6" s="47"/>
      <c r="K6" s="162"/>
      <c r="L6" s="152"/>
      <c r="M6" s="44"/>
      <c r="N6" s="49"/>
      <c r="O6" s="123">
        <f t="shared" si="0"/>
        <v>0</v>
      </c>
      <c r="P6" s="1"/>
      <c r="Q6" s="2"/>
    </row>
    <row r="7" spans="1:17" ht="16.5" customHeight="1" x14ac:dyDescent="0.2">
      <c r="A7" s="4"/>
      <c r="B7" s="28" t="s">
        <v>56</v>
      </c>
      <c r="C7" s="43"/>
      <c r="D7" s="44"/>
      <c r="E7" s="49"/>
      <c r="F7" s="152"/>
      <c r="G7" s="47"/>
      <c r="H7" s="48"/>
      <c r="I7" s="46"/>
      <c r="J7" s="47"/>
      <c r="K7" s="162"/>
      <c r="L7" s="152"/>
      <c r="M7" s="44"/>
      <c r="N7" s="49"/>
      <c r="O7" s="123">
        <f t="shared" si="0"/>
        <v>0</v>
      </c>
      <c r="P7" s="1"/>
      <c r="Q7" s="2"/>
    </row>
    <row r="8" spans="1:17" ht="16.5" customHeight="1" thickBot="1" x14ac:dyDescent="0.25">
      <c r="A8" s="4"/>
      <c r="B8" s="28" t="s">
        <v>57</v>
      </c>
      <c r="C8" s="97"/>
      <c r="D8" s="98"/>
      <c r="E8" s="103"/>
      <c r="F8" s="153"/>
      <c r="G8" s="101"/>
      <c r="H8" s="102"/>
      <c r="I8" s="100"/>
      <c r="J8" s="101"/>
      <c r="K8" s="163"/>
      <c r="L8" s="153"/>
      <c r="M8" s="98"/>
      <c r="N8" s="103"/>
      <c r="O8" s="124">
        <f t="shared" si="0"/>
        <v>0</v>
      </c>
      <c r="P8" s="1"/>
      <c r="Q8" s="2"/>
    </row>
    <row r="9" spans="1:17" ht="16.5" customHeight="1" thickBot="1" x14ac:dyDescent="0.25">
      <c r="A9" s="4"/>
      <c r="B9" s="109" t="s">
        <v>22</v>
      </c>
      <c r="C9" s="201">
        <f>Elektřina!C9</f>
        <v>9999</v>
      </c>
      <c r="D9" s="202">
        <f>Elektřina!D9</f>
        <v>9343</v>
      </c>
      <c r="E9" s="203">
        <f>Elektřina!E9</f>
        <v>10937</v>
      </c>
      <c r="F9" s="204">
        <f>Elektřina!F9</f>
        <v>9171</v>
      </c>
      <c r="G9" s="202">
        <f>Elektřina!G9</f>
        <v>10645</v>
      </c>
      <c r="H9" s="205">
        <f>Elektřina!H9</f>
        <v>12421</v>
      </c>
      <c r="I9" s="201">
        <f>Elektřina!I9</f>
        <v>9008</v>
      </c>
      <c r="J9" s="202">
        <f>Elektřina!J9</f>
        <v>12540</v>
      </c>
      <c r="K9" s="203">
        <f>Elektřina!K9</f>
        <v>10877</v>
      </c>
      <c r="L9" s="204">
        <f>Elektřina!L9</f>
        <v>11797</v>
      </c>
      <c r="M9" s="202">
        <f>Elektřina!M9</f>
        <v>10799</v>
      </c>
      <c r="N9" s="203">
        <f>Elektřina!N9</f>
        <v>5949</v>
      </c>
      <c r="O9" s="124">
        <f t="shared" si="0"/>
        <v>123486</v>
      </c>
      <c r="P9" s="7"/>
      <c r="Q9" s="2"/>
    </row>
    <row r="10" spans="1:17" ht="16.5" customHeight="1" x14ac:dyDescent="0.2">
      <c r="A10" s="4"/>
      <c r="B10" s="29" t="s">
        <v>23</v>
      </c>
      <c r="C10" s="186">
        <f>Elektřina!C10</f>
        <v>0</v>
      </c>
      <c r="D10" s="187">
        <f>Elektřina!D10</f>
        <v>0</v>
      </c>
      <c r="E10" s="188">
        <f>Elektřina!E10</f>
        <v>0</v>
      </c>
      <c r="F10" s="193">
        <f>Elektřina!F10</f>
        <v>0</v>
      </c>
      <c r="G10" s="187">
        <f>Elektřina!G10</f>
        <v>0</v>
      </c>
      <c r="H10" s="196">
        <f>Elektřina!H10</f>
        <v>0</v>
      </c>
      <c r="I10" s="186">
        <f>Elektřina!I10</f>
        <v>0</v>
      </c>
      <c r="J10" s="187">
        <f>Elektřina!J10</f>
        <v>0</v>
      </c>
      <c r="K10" s="188">
        <f>Elektřina!K10</f>
        <v>0</v>
      </c>
      <c r="L10" s="193">
        <f>Elektřina!L10</f>
        <v>0</v>
      </c>
      <c r="M10" s="187">
        <f>Elektřina!M10</f>
        <v>0</v>
      </c>
      <c r="N10" s="188">
        <f>Elektřina!N10</f>
        <v>0</v>
      </c>
      <c r="O10" s="123">
        <f t="shared" ref="O10:O12" si="1">AVERAGE(C10:N10)</f>
        <v>0</v>
      </c>
      <c r="P10" s="7"/>
      <c r="Q10" s="2"/>
    </row>
    <row r="11" spans="1:17" ht="16.5" customHeight="1" x14ac:dyDescent="0.2">
      <c r="A11" s="4"/>
      <c r="B11" s="29" t="s">
        <v>24</v>
      </c>
      <c r="C11" s="186">
        <f>Elektřina!C11</f>
        <v>0</v>
      </c>
      <c r="D11" s="187">
        <f>Elektřina!D11</f>
        <v>0</v>
      </c>
      <c r="E11" s="188">
        <f>Elektřina!E11</f>
        <v>0</v>
      </c>
      <c r="F11" s="193">
        <f>Elektřina!F11</f>
        <v>0</v>
      </c>
      <c r="G11" s="187">
        <f>Elektřina!G11</f>
        <v>0</v>
      </c>
      <c r="H11" s="196">
        <f>Elektřina!H11</f>
        <v>0</v>
      </c>
      <c r="I11" s="186">
        <f>Elektřina!I11</f>
        <v>0</v>
      </c>
      <c r="J11" s="187">
        <f>Elektřina!J11</f>
        <v>0</v>
      </c>
      <c r="K11" s="188">
        <f>Elektřina!K11</f>
        <v>0</v>
      </c>
      <c r="L11" s="193">
        <f>Elektřina!L11</f>
        <v>0</v>
      </c>
      <c r="M11" s="187">
        <f>Elektřina!M11</f>
        <v>0</v>
      </c>
      <c r="N11" s="188">
        <f>Elektřina!N11</f>
        <v>0</v>
      </c>
      <c r="O11" s="123">
        <f t="shared" si="1"/>
        <v>0</v>
      </c>
      <c r="P11" s="7"/>
      <c r="Q11" s="2"/>
    </row>
    <row r="12" spans="1:17" ht="16.5" customHeight="1" thickBot="1" x14ac:dyDescent="0.25">
      <c r="A12" s="4"/>
      <c r="B12" s="29" t="s">
        <v>25</v>
      </c>
      <c r="C12" s="189">
        <f>Elektřina!C12</f>
        <v>0</v>
      </c>
      <c r="D12" s="190">
        <f>Elektřina!D12</f>
        <v>0</v>
      </c>
      <c r="E12" s="191">
        <f>Elektřina!E12</f>
        <v>0</v>
      </c>
      <c r="F12" s="194">
        <f>Elektřina!F12</f>
        <v>0</v>
      </c>
      <c r="G12" s="190">
        <f>Elektřina!G12</f>
        <v>0</v>
      </c>
      <c r="H12" s="197">
        <f>Elektřina!H12</f>
        <v>0</v>
      </c>
      <c r="I12" s="189">
        <f>Elektřina!I12</f>
        <v>0</v>
      </c>
      <c r="J12" s="190">
        <f>Elektřina!J12</f>
        <v>0</v>
      </c>
      <c r="K12" s="191">
        <f>Elektřina!K12</f>
        <v>0</v>
      </c>
      <c r="L12" s="194">
        <f>Elektřina!L12</f>
        <v>0</v>
      </c>
      <c r="M12" s="190">
        <f>Elektřina!M12</f>
        <v>0</v>
      </c>
      <c r="N12" s="191">
        <f>Elektřina!N12</f>
        <v>0</v>
      </c>
      <c r="O12" s="124">
        <f t="shared" si="1"/>
        <v>0</v>
      </c>
      <c r="P12" s="7"/>
      <c r="Q12" s="2"/>
    </row>
    <row r="13" spans="1:17" ht="15.75" customHeight="1" x14ac:dyDescent="0.2">
      <c r="A13" s="4"/>
      <c r="B13" s="96" t="s">
        <v>49</v>
      </c>
      <c r="C13" s="116">
        <f t="shared" ref="C13:O16" si="2">C5/C9</f>
        <v>4.3004300430043003E-2</v>
      </c>
      <c r="D13" s="117">
        <f t="shared" si="2"/>
        <v>3.9173712940169109E-2</v>
      </c>
      <c r="E13" s="118">
        <f t="shared" si="2"/>
        <v>3.9590381274572553E-2</v>
      </c>
      <c r="F13" s="171">
        <f t="shared" si="2"/>
        <v>4.5469414458619559E-2</v>
      </c>
      <c r="G13" s="117">
        <f t="shared" si="2"/>
        <v>4.7534053546265852E-2</v>
      </c>
      <c r="H13" s="177">
        <f t="shared" si="2"/>
        <v>4.8305289429192495E-2</v>
      </c>
      <c r="I13" s="116">
        <f t="shared" si="2"/>
        <v>5.7837477797513324E-2</v>
      </c>
      <c r="J13" s="117">
        <f t="shared" si="2"/>
        <v>0.05</v>
      </c>
      <c r="K13" s="118">
        <f t="shared" si="2"/>
        <v>5.5621954583065181E-2</v>
      </c>
      <c r="L13" s="171">
        <f t="shared" si="2"/>
        <v>4.6791557175553104E-2</v>
      </c>
      <c r="M13" s="117">
        <f t="shared" si="2"/>
        <v>4.2133530882489119E-2</v>
      </c>
      <c r="N13" s="118">
        <f t="shared" si="2"/>
        <v>3.1433854429315851E-2</v>
      </c>
      <c r="O13" s="127">
        <f>O5/O9</f>
        <v>4.615098067797159E-2</v>
      </c>
      <c r="P13" s="1"/>
      <c r="Q13" s="2"/>
    </row>
    <row r="14" spans="1:17" ht="15.75" customHeight="1" x14ac:dyDescent="0.2">
      <c r="A14" s="4"/>
      <c r="B14" s="96" t="s">
        <v>50</v>
      </c>
      <c r="C14" s="31" t="e">
        <f t="shared" si="2"/>
        <v>#DIV/0!</v>
      </c>
      <c r="D14" s="32" t="e">
        <f t="shared" si="2"/>
        <v>#DIV/0!</v>
      </c>
      <c r="E14" s="33" t="e">
        <f t="shared" si="2"/>
        <v>#DIV/0!</v>
      </c>
      <c r="F14" s="172" t="e">
        <f t="shared" si="2"/>
        <v>#DIV/0!</v>
      </c>
      <c r="G14" s="32" t="e">
        <f t="shared" si="2"/>
        <v>#DIV/0!</v>
      </c>
      <c r="H14" s="178" t="e">
        <f t="shared" si="2"/>
        <v>#DIV/0!</v>
      </c>
      <c r="I14" s="31" t="e">
        <f t="shared" si="2"/>
        <v>#DIV/0!</v>
      </c>
      <c r="J14" s="32" t="e">
        <f t="shared" si="2"/>
        <v>#DIV/0!</v>
      </c>
      <c r="K14" s="33" t="e">
        <f t="shared" si="2"/>
        <v>#DIV/0!</v>
      </c>
      <c r="L14" s="172" t="e">
        <f t="shared" si="2"/>
        <v>#DIV/0!</v>
      </c>
      <c r="M14" s="32" t="e">
        <f t="shared" si="2"/>
        <v>#DIV/0!</v>
      </c>
      <c r="N14" s="33" t="e">
        <f t="shared" si="2"/>
        <v>#DIV/0!</v>
      </c>
      <c r="O14" s="128" t="e">
        <f t="shared" si="2"/>
        <v>#DIV/0!</v>
      </c>
      <c r="P14" s="1"/>
      <c r="Q14" s="2"/>
    </row>
    <row r="15" spans="1:17" ht="15.75" customHeight="1" x14ac:dyDescent="0.2">
      <c r="A15" s="4"/>
      <c r="B15" s="96" t="s">
        <v>51</v>
      </c>
      <c r="C15" s="31" t="e">
        <f t="shared" si="2"/>
        <v>#DIV/0!</v>
      </c>
      <c r="D15" s="32" t="e">
        <f t="shared" si="2"/>
        <v>#DIV/0!</v>
      </c>
      <c r="E15" s="33" t="e">
        <f t="shared" si="2"/>
        <v>#DIV/0!</v>
      </c>
      <c r="F15" s="172" t="e">
        <f t="shared" si="2"/>
        <v>#DIV/0!</v>
      </c>
      <c r="G15" s="32" t="e">
        <f t="shared" si="2"/>
        <v>#DIV/0!</v>
      </c>
      <c r="H15" s="178" t="e">
        <f t="shared" si="2"/>
        <v>#DIV/0!</v>
      </c>
      <c r="I15" s="31" t="e">
        <f t="shared" si="2"/>
        <v>#DIV/0!</v>
      </c>
      <c r="J15" s="32" t="e">
        <f t="shared" si="2"/>
        <v>#DIV/0!</v>
      </c>
      <c r="K15" s="33" t="e">
        <f t="shared" si="2"/>
        <v>#DIV/0!</v>
      </c>
      <c r="L15" s="172" t="e">
        <f t="shared" si="2"/>
        <v>#DIV/0!</v>
      </c>
      <c r="M15" s="32" t="e">
        <f t="shared" si="2"/>
        <v>#DIV/0!</v>
      </c>
      <c r="N15" s="33" t="e">
        <f t="shared" si="2"/>
        <v>#DIV/0!</v>
      </c>
      <c r="O15" s="129" t="e">
        <f t="shared" si="2"/>
        <v>#DIV/0!</v>
      </c>
      <c r="P15" s="1"/>
      <c r="Q15" s="2"/>
    </row>
    <row r="16" spans="1:17" ht="15.75" customHeight="1" thickBot="1" x14ac:dyDescent="0.25">
      <c r="A16" s="4"/>
      <c r="B16" s="96" t="s">
        <v>52</v>
      </c>
      <c r="C16" s="35" t="e">
        <f t="shared" si="2"/>
        <v>#DIV/0!</v>
      </c>
      <c r="D16" s="36" t="e">
        <f t="shared" si="2"/>
        <v>#DIV/0!</v>
      </c>
      <c r="E16" s="37" t="e">
        <f t="shared" si="2"/>
        <v>#DIV/0!</v>
      </c>
      <c r="F16" s="173" t="e">
        <f t="shared" si="2"/>
        <v>#DIV/0!</v>
      </c>
      <c r="G16" s="36" t="e">
        <f t="shared" si="2"/>
        <v>#DIV/0!</v>
      </c>
      <c r="H16" s="179" t="e">
        <f t="shared" si="2"/>
        <v>#DIV/0!</v>
      </c>
      <c r="I16" s="35" t="e">
        <f t="shared" si="2"/>
        <v>#DIV/0!</v>
      </c>
      <c r="J16" s="36" t="e">
        <f t="shared" si="2"/>
        <v>#DIV/0!</v>
      </c>
      <c r="K16" s="37" t="e">
        <f t="shared" si="2"/>
        <v>#DIV/0!</v>
      </c>
      <c r="L16" s="173" t="e">
        <f t="shared" si="2"/>
        <v>#DIV/0!</v>
      </c>
      <c r="M16" s="36" t="e">
        <f t="shared" si="2"/>
        <v>#DIV/0!</v>
      </c>
      <c r="N16" s="37" t="e">
        <f t="shared" si="2"/>
        <v>#DIV/0!</v>
      </c>
      <c r="O16" s="130" t="e">
        <f t="shared" si="2"/>
        <v>#DIV/0!</v>
      </c>
      <c r="P16" s="4"/>
      <c r="Q16" s="2"/>
    </row>
  </sheetData>
  <mergeCells count="6">
    <mergeCell ref="B2:B4"/>
    <mergeCell ref="C2:N2"/>
    <mergeCell ref="C3:E3"/>
    <mergeCell ref="F3:H3"/>
    <mergeCell ref="I3:K3"/>
    <mergeCell ref="L3:N3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56FF-6ADA-43A2-BA3C-CD8ADFBD8045}">
  <sheetPr>
    <tabColor theme="5" tint="-0.499984740745262"/>
    <pageSetUpPr fitToPage="1"/>
  </sheetPr>
  <dimension ref="A1:Q16"/>
  <sheetViews>
    <sheetView showGridLines="0" zoomScale="80" zoomScaleNormal="80" workbookViewId="0">
      <selection activeCell="O9" sqref="O9"/>
    </sheetView>
  </sheetViews>
  <sheetFormatPr defaultColWidth="15.44140625" defaultRowHeight="12.6" x14ac:dyDescent="0.2"/>
  <cols>
    <col min="1" max="1" width="4.5546875" style="3" customWidth="1"/>
    <col min="2" max="2" width="33.5546875" style="3" bestFit="1" customWidth="1"/>
    <col min="3" max="11" width="13.44140625" style="3" customWidth="1"/>
    <col min="12" max="12" width="14.88671875" style="3" customWidth="1"/>
    <col min="13" max="14" width="13.44140625" style="3" customWidth="1"/>
    <col min="15" max="16384" width="15.44140625" style="3"/>
  </cols>
  <sheetData>
    <row r="1" spans="1:17" x14ac:dyDescent="0.2">
      <c r="A1" s="4"/>
      <c r="P1" s="1"/>
      <c r="Q1" s="2"/>
    </row>
    <row r="2" spans="1:17" ht="21" customHeight="1" x14ac:dyDescent="0.3">
      <c r="A2" s="4"/>
      <c r="B2" s="206"/>
      <c r="C2" s="208" t="s">
        <v>58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Q2" s="5"/>
    </row>
    <row r="3" spans="1:17" ht="16.5" customHeight="1" x14ac:dyDescent="0.2">
      <c r="A3" s="4"/>
      <c r="B3" s="206"/>
      <c r="C3" s="214" t="s">
        <v>1</v>
      </c>
      <c r="D3" s="215"/>
      <c r="E3" s="216"/>
      <c r="F3" s="212" t="s">
        <v>2</v>
      </c>
      <c r="G3" s="212"/>
      <c r="H3" s="213"/>
      <c r="I3" s="211" t="s">
        <v>3</v>
      </c>
      <c r="J3" s="212"/>
      <c r="K3" s="213"/>
      <c r="L3" s="211" t="s">
        <v>4</v>
      </c>
      <c r="M3" s="212"/>
      <c r="N3" s="213"/>
      <c r="O3" s="6"/>
      <c r="P3" s="94"/>
      <c r="Q3" s="2"/>
    </row>
    <row r="4" spans="1:17" ht="15.75" customHeight="1" x14ac:dyDescent="0.2">
      <c r="A4" s="4"/>
      <c r="B4" s="207"/>
      <c r="C4" s="119" t="s">
        <v>5</v>
      </c>
      <c r="D4" s="120" t="s">
        <v>6</v>
      </c>
      <c r="E4" s="121" t="s">
        <v>7</v>
      </c>
      <c r="F4" s="119" t="s">
        <v>8</v>
      </c>
      <c r="G4" s="120" t="s">
        <v>9</v>
      </c>
      <c r="H4" s="121" t="s">
        <v>10</v>
      </c>
      <c r="I4" s="119" t="s">
        <v>11</v>
      </c>
      <c r="J4" s="120" t="s">
        <v>12</v>
      </c>
      <c r="K4" s="121" t="s">
        <v>13</v>
      </c>
      <c r="L4" s="119" t="s">
        <v>14</v>
      </c>
      <c r="M4" s="120" t="s">
        <v>15</v>
      </c>
      <c r="N4" s="121" t="s">
        <v>16</v>
      </c>
      <c r="O4" s="122" t="s">
        <v>17</v>
      </c>
      <c r="P4" s="93"/>
      <c r="Q4" s="2"/>
    </row>
    <row r="5" spans="1:17" ht="16.5" customHeight="1" x14ac:dyDescent="0.2">
      <c r="A5" s="4"/>
      <c r="B5" s="134" t="s">
        <v>59</v>
      </c>
      <c r="C5" s="43">
        <v>2398</v>
      </c>
      <c r="D5" s="44">
        <v>2627</v>
      </c>
      <c r="E5" s="45">
        <v>2592</v>
      </c>
      <c r="F5" s="46">
        <v>4603</v>
      </c>
      <c r="G5" s="47">
        <v>3795</v>
      </c>
      <c r="H5" s="48">
        <v>1868</v>
      </c>
      <c r="I5" s="46">
        <v>1394</v>
      </c>
      <c r="J5" s="47">
        <v>3589</v>
      </c>
      <c r="K5" s="48">
        <v>1274</v>
      </c>
      <c r="L5" s="46">
        <v>1075</v>
      </c>
      <c r="M5" s="44">
        <v>2734</v>
      </c>
      <c r="N5" s="49">
        <v>6014</v>
      </c>
      <c r="O5" s="123">
        <f t="shared" ref="O5:O9" si="0">SUM(C5:N5)</f>
        <v>33963</v>
      </c>
      <c r="P5" s="92"/>
      <c r="Q5" s="2"/>
    </row>
    <row r="6" spans="1:17" ht="16.5" customHeight="1" x14ac:dyDescent="0.2">
      <c r="A6" s="4"/>
      <c r="B6" s="134" t="s">
        <v>60</v>
      </c>
      <c r="C6" s="43"/>
      <c r="D6" s="44"/>
      <c r="E6" s="45"/>
      <c r="F6" s="46"/>
      <c r="G6" s="47"/>
      <c r="H6" s="48"/>
      <c r="I6" s="46"/>
      <c r="J6" s="47"/>
      <c r="K6" s="48"/>
      <c r="L6" s="46"/>
      <c r="M6" s="44"/>
      <c r="N6" s="49"/>
      <c r="O6" s="123">
        <f t="shared" si="0"/>
        <v>0</v>
      </c>
      <c r="P6" s="1"/>
      <c r="Q6" s="2"/>
    </row>
    <row r="7" spans="1:17" ht="16.5" customHeight="1" x14ac:dyDescent="0.2">
      <c r="A7" s="4"/>
      <c r="B7" s="134" t="s">
        <v>61</v>
      </c>
      <c r="C7" s="43"/>
      <c r="D7" s="44"/>
      <c r="E7" s="45"/>
      <c r="F7" s="46"/>
      <c r="G7" s="47"/>
      <c r="H7" s="48"/>
      <c r="I7" s="46"/>
      <c r="J7" s="47"/>
      <c r="K7" s="48"/>
      <c r="L7" s="46"/>
      <c r="M7" s="44"/>
      <c r="N7" s="49"/>
      <c r="O7" s="123">
        <f t="shared" si="0"/>
        <v>0</v>
      </c>
      <c r="P7" s="1"/>
      <c r="Q7" s="2"/>
    </row>
    <row r="8" spans="1:17" ht="16.5" customHeight="1" thickBot="1" x14ac:dyDescent="0.25">
      <c r="A8" s="4"/>
      <c r="B8" s="134" t="s">
        <v>62</v>
      </c>
      <c r="C8" s="97"/>
      <c r="D8" s="98"/>
      <c r="E8" s="99"/>
      <c r="F8" s="100"/>
      <c r="G8" s="101"/>
      <c r="H8" s="102"/>
      <c r="I8" s="100"/>
      <c r="J8" s="101"/>
      <c r="K8" s="102"/>
      <c r="L8" s="100"/>
      <c r="M8" s="98"/>
      <c r="N8" s="103"/>
      <c r="O8" s="124">
        <f t="shared" si="0"/>
        <v>0</v>
      </c>
      <c r="P8" s="1"/>
      <c r="Q8" s="2"/>
    </row>
    <row r="9" spans="1:17" ht="16.5" customHeight="1" thickBot="1" x14ac:dyDescent="0.25">
      <c r="A9" s="4"/>
      <c r="B9" s="109" t="s">
        <v>22</v>
      </c>
      <c r="C9" s="201">
        <f>Elektřina!C9</f>
        <v>9999</v>
      </c>
      <c r="D9" s="202">
        <f>Elektřina!D9</f>
        <v>9343</v>
      </c>
      <c r="E9" s="203">
        <f>Elektřina!E9</f>
        <v>10937</v>
      </c>
      <c r="F9" s="204">
        <f>Elektřina!F9</f>
        <v>9171</v>
      </c>
      <c r="G9" s="202">
        <f>Elektřina!G9</f>
        <v>10645</v>
      </c>
      <c r="H9" s="205">
        <f>Elektřina!H9</f>
        <v>12421</v>
      </c>
      <c r="I9" s="201">
        <f>Elektřina!I9</f>
        <v>9008</v>
      </c>
      <c r="J9" s="202">
        <f>Elektřina!J9</f>
        <v>12540</v>
      </c>
      <c r="K9" s="203">
        <f>Elektřina!K9</f>
        <v>10877</v>
      </c>
      <c r="L9" s="204">
        <f>Elektřina!L9</f>
        <v>11797</v>
      </c>
      <c r="M9" s="202">
        <f>Elektřina!M9</f>
        <v>10799</v>
      </c>
      <c r="N9" s="203">
        <f>Elektřina!N9</f>
        <v>5949</v>
      </c>
      <c r="O9" s="124">
        <f t="shared" si="0"/>
        <v>123486</v>
      </c>
      <c r="P9" s="7"/>
      <c r="Q9" s="2"/>
    </row>
    <row r="10" spans="1:17" ht="16.5" customHeight="1" x14ac:dyDescent="0.2">
      <c r="A10" s="4"/>
      <c r="B10" s="29" t="s">
        <v>23</v>
      </c>
      <c r="C10" s="186">
        <f>Elektřina!C10</f>
        <v>0</v>
      </c>
      <c r="D10" s="187">
        <f>Elektřina!D10</f>
        <v>0</v>
      </c>
      <c r="E10" s="188">
        <f>Elektřina!E10</f>
        <v>0</v>
      </c>
      <c r="F10" s="193">
        <f>Elektřina!F10</f>
        <v>0</v>
      </c>
      <c r="G10" s="187">
        <f>Elektřina!G10</f>
        <v>0</v>
      </c>
      <c r="H10" s="196">
        <f>Elektřina!H10</f>
        <v>0</v>
      </c>
      <c r="I10" s="186">
        <f>Elektřina!I10</f>
        <v>0</v>
      </c>
      <c r="J10" s="187">
        <f>Elektřina!J10</f>
        <v>0</v>
      </c>
      <c r="K10" s="188">
        <f>Elektřina!K10</f>
        <v>0</v>
      </c>
      <c r="L10" s="193">
        <f>Elektřina!L10</f>
        <v>0</v>
      </c>
      <c r="M10" s="187">
        <f>Elektřina!M10</f>
        <v>0</v>
      </c>
      <c r="N10" s="188">
        <f>Elektřina!N10</f>
        <v>0</v>
      </c>
      <c r="O10" s="123">
        <f t="shared" ref="O10:O12" si="1">AVERAGE(C10:N10)</f>
        <v>0</v>
      </c>
      <c r="P10" s="7"/>
      <c r="Q10" s="2"/>
    </row>
    <row r="11" spans="1:17" ht="16.5" customHeight="1" x14ac:dyDescent="0.2">
      <c r="A11" s="4"/>
      <c r="B11" s="29" t="s">
        <v>24</v>
      </c>
      <c r="C11" s="186">
        <f>Elektřina!C11</f>
        <v>0</v>
      </c>
      <c r="D11" s="187">
        <f>Elektřina!D11</f>
        <v>0</v>
      </c>
      <c r="E11" s="188">
        <f>Elektřina!E11</f>
        <v>0</v>
      </c>
      <c r="F11" s="193">
        <f>Elektřina!F11</f>
        <v>0</v>
      </c>
      <c r="G11" s="187">
        <f>Elektřina!G11</f>
        <v>0</v>
      </c>
      <c r="H11" s="196">
        <f>Elektřina!H11</f>
        <v>0</v>
      </c>
      <c r="I11" s="186">
        <f>Elektřina!I11</f>
        <v>0</v>
      </c>
      <c r="J11" s="187">
        <f>Elektřina!J11</f>
        <v>0</v>
      </c>
      <c r="K11" s="188">
        <f>Elektřina!K11</f>
        <v>0</v>
      </c>
      <c r="L11" s="193">
        <f>Elektřina!L11</f>
        <v>0</v>
      </c>
      <c r="M11" s="187">
        <f>Elektřina!M11</f>
        <v>0</v>
      </c>
      <c r="N11" s="188">
        <f>Elektřina!N11</f>
        <v>0</v>
      </c>
      <c r="O11" s="123">
        <f t="shared" si="1"/>
        <v>0</v>
      </c>
      <c r="P11" s="7"/>
      <c r="Q11" s="2"/>
    </row>
    <row r="12" spans="1:17" ht="16.5" customHeight="1" x14ac:dyDescent="0.2">
      <c r="A12" s="4"/>
      <c r="B12" s="29" t="s">
        <v>25</v>
      </c>
      <c r="C12" s="189">
        <f>Elektřina!C12</f>
        <v>0</v>
      </c>
      <c r="D12" s="190">
        <f>Elektřina!D12</f>
        <v>0</v>
      </c>
      <c r="E12" s="191">
        <f>Elektřina!E12</f>
        <v>0</v>
      </c>
      <c r="F12" s="194">
        <f>Elektřina!F12</f>
        <v>0</v>
      </c>
      <c r="G12" s="190">
        <f>Elektřina!G12</f>
        <v>0</v>
      </c>
      <c r="H12" s="197">
        <f>Elektřina!H12</f>
        <v>0</v>
      </c>
      <c r="I12" s="189">
        <f>Elektřina!I12</f>
        <v>0</v>
      </c>
      <c r="J12" s="190">
        <f>Elektřina!J12</f>
        <v>0</v>
      </c>
      <c r="K12" s="191">
        <f>Elektřina!K12</f>
        <v>0</v>
      </c>
      <c r="L12" s="194">
        <f>Elektřina!L12</f>
        <v>0</v>
      </c>
      <c r="M12" s="190">
        <f>Elektřina!M12</f>
        <v>0</v>
      </c>
      <c r="N12" s="191">
        <f>Elektřina!N12</f>
        <v>0</v>
      </c>
      <c r="O12" s="124">
        <f t="shared" si="1"/>
        <v>0</v>
      </c>
      <c r="P12" s="7"/>
      <c r="Q12" s="2"/>
    </row>
    <row r="13" spans="1:17" ht="15.75" customHeight="1" x14ac:dyDescent="0.2">
      <c r="A13" s="4"/>
      <c r="B13" s="96" t="s">
        <v>49</v>
      </c>
      <c r="C13" s="116">
        <f>C5/C9</f>
        <v>0.23982398239823982</v>
      </c>
      <c r="D13" s="117">
        <f t="shared" ref="C13:O16" si="2">D5/D9</f>
        <v>0.28117307074815368</v>
      </c>
      <c r="E13" s="118">
        <f t="shared" si="2"/>
        <v>0.23699369114016641</v>
      </c>
      <c r="F13" s="116">
        <f t="shared" si="2"/>
        <v>0.50190818885617705</v>
      </c>
      <c r="G13" s="117">
        <f t="shared" si="2"/>
        <v>0.3565054015969939</v>
      </c>
      <c r="H13" s="118">
        <f t="shared" si="2"/>
        <v>0.15039046775621931</v>
      </c>
      <c r="I13" s="116">
        <f t="shared" si="2"/>
        <v>0.1547513321492007</v>
      </c>
      <c r="J13" s="117">
        <f t="shared" si="2"/>
        <v>0.28620414673046252</v>
      </c>
      <c r="K13" s="118">
        <f t="shared" si="2"/>
        <v>0.11712788452698354</v>
      </c>
      <c r="L13" s="116">
        <f t="shared" si="2"/>
        <v>9.1124862253115196E-2</v>
      </c>
      <c r="M13" s="117">
        <f t="shared" si="2"/>
        <v>0.25317158996203354</v>
      </c>
      <c r="N13" s="118">
        <f t="shared" si="2"/>
        <v>1.0109262060850563</v>
      </c>
      <c r="O13" s="127">
        <f>O5/O9</f>
        <v>0.27503522666537095</v>
      </c>
      <c r="P13" s="1"/>
      <c r="Q13" s="2"/>
    </row>
    <row r="14" spans="1:17" ht="15.75" customHeight="1" x14ac:dyDescent="0.2">
      <c r="A14" s="4"/>
      <c r="B14" s="96" t="s">
        <v>50</v>
      </c>
      <c r="C14" s="31" t="e">
        <f t="shared" si="2"/>
        <v>#DIV/0!</v>
      </c>
      <c r="D14" s="32" t="e">
        <f t="shared" si="2"/>
        <v>#DIV/0!</v>
      </c>
      <c r="E14" s="33" t="e">
        <f t="shared" si="2"/>
        <v>#DIV/0!</v>
      </c>
      <c r="F14" s="31" t="e">
        <f t="shared" si="2"/>
        <v>#DIV/0!</v>
      </c>
      <c r="G14" s="32" t="e">
        <f t="shared" si="2"/>
        <v>#DIV/0!</v>
      </c>
      <c r="H14" s="33" t="e">
        <f t="shared" si="2"/>
        <v>#DIV/0!</v>
      </c>
      <c r="I14" s="31" t="e">
        <f t="shared" si="2"/>
        <v>#DIV/0!</v>
      </c>
      <c r="J14" s="32" t="e">
        <f t="shared" si="2"/>
        <v>#DIV/0!</v>
      </c>
      <c r="K14" s="33" t="e">
        <f t="shared" si="2"/>
        <v>#DIV/0!</v>
      </c>
      <c r="L14" s="31" t="e">
        <f t="shared" si="2"/>
        <v>#DIV/0!</v>
      </c>
      <c r="M14" s="32" t="e">
        <f t="shared" si="2"/>
        <v>#DIV/0!</v>
      </c>
      <c r="N14" s="33" t="e">
        <f t="shared" si="2"/>
        <v>#DIV/0!</v>
      </c>
      <c r="O14" s="128" t="e">
        <f t="shared" si="2"/>
        <v>#DIV/0!</v>
      </c>
      <c r="P14" s="1"/>
      <c r="Q14" s="2"/>
    </row>
    <row r="15" spans="1:17" ht="15.75" customHeight="1" x14ac:dyDescent="0.2">
      <c r="A15" s="4"/>
      <c r="B15" s="96" t="s">
        <v>51</v>
      </c>
      <c r="C15" s="31" t="e">
        <f t="shared" si="2"/>
        <v>#DIV/0!</v>
      </c>
      <c r="D15" s="32" t="e">
        <f t="shared" si="2"/>
        <v>#DIV/0!</v>
      </c>
      <c r="E15" s="33" t="e">
        <f t="shared" si="2"/>
        <v>#DIV/0!</v>
      </c>
      <c r="F15" s="31" t="e">
        <f t="shared" si="2"/>
        <v>#DIV/0!</v>
      </c>
      <c r="G15" s="32" t="e">
        <f t="shared" si="2"/>
        <v>#DIV/0!</v>
      </c>
      <c r="H15" s="33" t="e">
        <f t="shared" si="2"/>
        <v>#DIV/0!</v>
      </c>
      <c r="I15" s="31" t="e">
        <f t="shared" si="2"/>
        <v>#DIV/0!</v>
      </c>
      <c r="J15" s="32" t="e">
        <f t="shared" si="2"/>
        <v>#DIV/0!</v>
      </c>
      <c r="K15" s="33" t="e">
        <f t="shared" si="2"/>
        <v>#DIV/0!</v>
      </c>
      <c r="L15" s="31" t="e">
        <f t="shared" si="2"/>
        <v>#DIV/0!</v>
      </c>
      <c r="M15" s="32" t="e">
        <f t="shared" si="2"/>
        <v>#DIV/0!</v>
      </c>
      <c r="N15" s="33" t="e">
        <f t="shared" si="2"/>
        <v>#DIV/0!</v>
      </c>
      <c r="O15" s="129" t="e">
        <f t="shared" si="2"/>
        <v>#DIV/0!</v>
      </c>
      <c r="P15" s="1"/>
      <c r="Q15" s="2"/>
    </row>
    <row r="16" spans="1:17" ht="15.75" customHeight="1" x14ac:dyDescent="0.2">
      <c r="A16" s="4"/>
      <c r="B16" s="96" t="s">
        <v>52</v>
      </c>
      <c r="C16" s="35" t="e">
        <f t="shared" si="2"/>
        <v>#DIV/0!</v>
      </c>
      <c r="D16" s="36" t="e">
        <f t="shared" si="2"/>
        <v>#DIV/0!</v>
      </c>
      <c r="E16" s="37" t="e">
        <f t="shared" si="2"/>
        <v>#DIV/0!</v>
      </c>
      <c r="F16" s="35" t="e">
        <f t="shared" si="2"/>
        <v>#DIV/0!</v>
      </c>
      <c r="G16" s="36" t="e">
        <f t="shared" si="2"/>
        <v>#DIV/0!</v>
      </c>
      <c r="H16" s="37" t="e">
        <f t="shared" si="2"/>
        <v>#DIV/0!</v>
      </c>
      <c r="I16" s="35" t="e">
        <f t="shared" si="2"/>
        <v>#DIV/0!</v>
      </c>
      <c r="J16" s="36" t="e">
        <f t="shared" si="2"/>
        <v>#DIV/0!</v>
      </c>
      <c r="K16" s="37" t="e">
        <f t="shared" si="2"/>
        <v>#DIV/0!</v>
      </c>
      <c r="L16" s="35" t="e">
        <f t="shared" si="2"/>
        <v>#DIV/0!</v>
      </c>
      <c r="M16" s="36" t="e">
        <f t="shared" si="2"/>
        <v>#DIV/0!</v>
      </c>
      <c r="N16" s="37" t="e">
        <f t="shared" si="2"/>
        <v>#DIV/0!</v>
      </c>
      <c r="O16" s="130" t="e">
        <f t="shared" si="2"/>
        <v>#DIV/0!</v>
      </c>
      <c r="P16" s="4"/>
      <c r="Q16" s="2"/>
    </row>
  </sheetData>
  <mergeCells count="6">
    <mergeCell ref="B2:B4"/>
    <mergeCell ref="C2:N2"/>
    <mergeCell ref="C3:E3"/>
    <mergeCell ref="F3:H3"/>
    <mergeCell ref="I3:K3"/>
    <mergeCell ref="L3:N3"/>
  </mergeCells>
  <phoneticPr fontId="22" type="noConversion"/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55" orientation="landscape"/>
  <headerFooter alignWithMargins="0">
    <oddFooter>Stránka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B1:Y31"/>
  <sheetViews>
    <sheetView showGridLines="0" zoomScale="90" zoomScaleNormal="90" workbookViewId="0">
      <selection activeCell="D7" sqref="D7"/>
    </sheetView>
  </sheetViews>
  <sheetFormatPr defaultColWidth="9.109375" defaultRowHeight="12.6" x14ac:dyDescent="0.2"/>
  <cols>
    <col min="1" max="1" width="4.109375" style="8" customWidth="1"/>
    <col min="2" max="2" width="24.44140625" style="24" bestFit="1" customWidth="1"/>
    <col min="3" max="3" width="15.6640625" style="11" customWidth="1"/>
    <col min="4" max="4" width="15.6640625" style="66" customWidth="1"/>
    <col min="5" max="6" width="15.6640625" style="11" customWidth="1"/>
    <col min="7" max="14" width="15.6640625" style="8" customWidth="1"/>
    <col min="15" max="15" width="12.109375" style="8" bestFit="1" customWidth="1"/>
    <col min="16" max="19" width="10.5546875" style="8" bestFit="1" customWidth="1"/>
    <col min="20" max="20" width="11" style="8" bestFit="1" customWidth="1"/>
    <col min="21" max="21" width="11.33203125" style="8" bestFit="1" customWidth="1"/>
    <col min="22" max="22" width="10.109375" style="8" bestFit="1" customWidth="1"/>
    <col min="23" max="16384" width="9.109375" style="8"/>
  </cols>
  <sheetData>
    <row r="1" spans="2:25" ht="13.2" thickBot="1" x14ac:dyDescent="0.25">
      <c r="C1" s="23"/>
      <c r="D1" s="65"/>
      <c r="E1" s="23"/>
      <c r="F1" s="23"/>
    </row>
    <row r="2" spans="2:25" ht="21" customHeight="1" thickBot="1" x14ac:dyDescent="0.25">
      <c r="C2" s="217" t="s">
        <v>63</v>
      </c>
      <c r="D2" s="218"/>
      <c r="E2" s="218"/>
      <c r="F2" s="219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2:25" ht="28.5" customHeight="1" thickBot="1" x14ac:dyDescent="0.25">
      <c r="B3" s="95"/>
      <c r="C3" s="131">
        <v>2023</v>
      </c>
      <c r="D3" s="132">
        <v>2024</v>
      </c>
      <c r="E3" s="132">
        <v>2025</v>
      </c>
      <c r="F3" s="133">
        <v>2026</v>
      </c>
      <c r="L3" s="12"/>
      <c r="M3" s="26"/>
      <c r="N3" s="12"/>
      <c r="O3" s="12"/>
      <c r="P3" s="12"/>
      <c r="Q3" s="26"/>
      <c r="R3" s="12"/>
    </row>
    <row r="4" spans="2:25" s="10" customFormat="1" x14ac:dyDescent="0.2">
      <c r="B4" s="81" t="s">
        <v>64</v>
      </c>
      <c r="C4" s="70">
        <v>2496.3200000000002</v>
      </c>
      <c r="D4" s="78"/>
      <c r="E4" s="78"/>
      <c r="F4" s="71"/>
      <c r="L4" s="27"/>
      <c r="M4" s="27"/>
      <c r="N4" s="27"/>
      <c r="O4" s="27">
        <v>0</v>
      </c>
      <c r="P4" s="27"/>
      <c r="Q4" s="27"/>
      <c r="R4" s="27"/>
    </row>
    <row r="5" spans="2:25" s="10" customFormat="1" x14ac:dyDescent="0.2">
      <c r="B5" s="69" t="s">
        <v>65</v>
      </c>
      <c r="C5" s="70">
        <v>2391.422</v>
      </c>
      <c r="D5" s="78"/>
      <c r="E5" s="78"/>
      <c r="F5" s="71"/>
      <c r="L5" s="27"/>
      <c r="M5" s="27"/>
      <c r="N5" s="27"/>
      <c r="O5" s="27"/>
      <c r="P5" s="27"/>
      <c r="Q5" s="27"/>
      <c r="R5" s="27"/>
    </row>
    <row r="6" spans="2:25" x14ac:dyDescent="0.2">
      <c r="B6" s="75" t="s">
        <v>66</v>
      </c>
      <c r="C6" s="76">
        <v>82.427999999999997</v>
      </c>
      <c r="D6" s="79"/>
      <c r="E6" s="79"/>
      <c r="F6" s="77"/>
      <c r="L6" s="12"/>
      <c r="M6" s="12"/>
      <c r="N6" s="12"/>
      <c r="O6" s="12"/>
      <c r="P6" s="12"/>
      <c r="Q6" s="12"/>
      <c r="R6" s="12"/>
    </row>
    <row r="7" spans="2:25" ht="13.2" thickBot="1" x14ac:dyDescent="0.25">
      <c r="B7" s="72" t="s">
        <v>67</v>
      </c>
      <c r="C7" s="73">
        <v>22.47</v>
      </c>
      <c r="D7" s="80"/>
      <c r="E7" s="80"/>
      <c r="F7" s="74"/>
      <c r="L7" s="12"/>
      <c r="M7" s="12"/>
      <c r="N7" s="12"/>
      <c r="O7" s="12">
        <v>6.6000000000000003E-2</v>
      </c>
      <c r="P7" s="12"/>
      <c r="Q7" s="12"/>
      <c r="R7" s="12"/>
    </row>
    <row r="8" spans="2:25" x14ac:dyDescent="0.2">
      <c r="B8" s="25"/>
      <c r="C8" s="14"/>
      <c r="D8" s="67"/>
      <c r="E8" s="14"/>
      <c r="F8" s="14"/>
      <c r="G8" s="13"/>
      <c r="H8" s="13"/>
      <c r="I8" s="13"/>
      <c r="J8" s="13"/>
      <c r="L8" s="12"/>
      <c r="M8" s="12"/>
      <c r="N8" s="12"/>
      <c r="O8" s="12">
        <v>0</v>
      </c>
      <c r="P8" s="12"/>
      <c r="Q8" s="12"/>
      <c r="R8" s="12"/>
    </row>
    <row r="9" spans="2:25" x14ac:dyDescent="0.2">
      <c r="B9" s="25"/>
      <c r="C9" s="15"/>
      <c r="D9" s="67"/>
      <c r="E9" s="15"/>
      <c r="F9" s="15"/>
      <c r="G9" s="9"/>
      <c r="H9" s="1"/>
      <c r="I9" s="1"/>
      <c r="J9" s="1"/>
      <c r="L9" s="12"/>
      <c r="M9" s="12"/>
      <c r="N9" s="12"/>
      <c r="O9" s="12">
        <v>1.86</v>
      </c>
      <c r="P9" s="12"/>
      <c r="Q9" s="12"/>
      <c r="R9" s="12"/>
    </row>
    <row r="10" spans="2:25" x14ac:dyDescent="0.2">
      <c r="B10" s="25"/>
      <c r="C10" s="8"/>
      <c r="D10" s="68"/>
      <c r="E10" s="8"/>
      <c r="F10" s="8"/>
      <c r="G10" s="9"/>
      <c r="H10" s="1"/>
      <c r="I10" s="1"/>
      <c r="J10" s="1"/>
      <c r="K10" s="10"/>
      <c r="L10" s="27"/>
      <c r="M10" s="27"/>
      <c r="N10" s="27"/>
      <c r="O10" s="27">
        <v>5.343</v>
      </c>
      <c r="P10" s="27"/>
      <c r="Q10" s="27"/>
      <c r="R10" s="27"/>
      <c r="S10" s="10"/>
      <c r="T10" s="10"/>
      <c r="U10" s="10"/>
      <c r="V10" s="10"/>
    </row>
    <row r="11" spans="2:25" x14ac:dyDescent="0.2">
      <c r="C11" s="8"/>
      <c r="D11" s="68"/>
      <c r="E11" s="8"/>
      <c r="F11" s="8"/>
      <c r="G11" s="10"/>
      <c r="H11" s="10"/>
      <c r="I11" s="10"/>
      <c r="J11" s="10"/>
      <c r="K11" s="10"/>
      <c r="L11" s="27"/>
      <c r="M11" s="27"/>
      <c r="N11" s="27"/>
      <c r="O11" s="27">
        <v>0</v>
      </c>
      <c r="P11" s="27">
        <v>0</v>
      </c>
      <c r="Q11" s="27"/>
      <c r="R11" s="27"/>
      <c r="S11" s="10"/>
      <c r="T11" s="10"/>
      <c r="U11" s="10"/>
      <c r="V11" s="10"/>
    </row>
    <row r="12" spans="2:25" x14ac:dyDescent="0.2">
      <c r="C12" s="8"/>
      <c r="D12" s="68"/>
      <c r="E12" s="8"/>
      <c r="F12" s="8"/>
      <c r="G12" s="10"/>
      <c r="H12" s="17"/>
      <c r="I12" s="17"/>
      <c r="J12" s="17"/>
      <c r="K12" s="10"/>
      <c r="L12" s="10"/>
      <c r="M12" s="10"/>
      <c r="N12" s="16"/>
      <c r="O12" s="16"/>
      <c r="P12" s="16"/>
      <c r="Q12" s="16"/>
      <c r="R12" s="16"/>
      <c r="S12" s="10"/>
      <c r="T12" s="10"/>
      <c r="U12" s="10"/>
      <c r="V12" s="10"/>
    </row>
    <row r="13" spans="2:25" x14ac:dyDescent="0.2">
      <c r="C13" s="8"/>
      <c r="D13" s="68"/>
      <c r="E13" s="8"/>
      <c r="F13" s="8"/>
      <c r="G13" s="10"/>
      <c r="H13" s="18"/>
      <c r="I13" s="19"/>
      <c r="J13" s="19"/>
      <c r="K13" s="20"/>
      <c r="L13" s="10"/>
      <c r="M13" s="10"/>
      <c r="N13" s="16"/>
      <c r="O13" s="16"/>
      <c r="P13" s="16"/>
      <c r="Q13" s="16"/>
      <c r="R13" s="16"/>
      <c r="S13" s="10"/>
      <c r="T13" s="10"/>
      <c r="U13" s="10"/>
      <c r="V13" s="10"/>
    </row>
    <row r="14" spans="2:25" x14ac:dyDescent="0.2">
      <c r="C14" s="8"/>
      <c r="D14" s="68"/>
      <c r="E14" s="8"/>
      <c r="F14" s="8"/>
      <c r="G14" s="10"/>
      <c r="H14" s="21"/>
      <c r="I14" s="21"/>
      <c r="J14" s="21"/>
      <c r="K14" s="20"/>
      <c r="L14" s="10"/>
      <c r="M14" s="10"/>
      <c r="N14" s="16"/>
      <c r="O14" s="16"/>
      <c r="P14" s="16"/>
      <c r="Q14" s="16"/>
      <c r="R14" s="16"/>
      <c r="S14" s="10"/>
      <c r="T14" s="10"/>
      <c r="U14" s="10"/>
      <c r="V14" s="10"/>
    </row>
    <row r="15" spans="2:25" x14ac:dyDescent="0.2">
      <c r="C15" s="8"/>
      <c r="D15" s="68"/>
      <c r="E15" s="8"/>
      <c r="F15" s="8"/>
      <c r="G15" s="10"/>
      <c r="H15" s="22"/>
      <c r="I15" s="22"/>
      <c r="J15" s="22"/>
      <c r="K15" s="20"/>
      <c r="L15" s="10"/>
      <c r="M15" s="10"/>
      <c r="N15" s="16"/>
      <c r="O15" s="16"/>
      <c r="P15" s="16"/>
      <c r="Q15" s="16"/>
      <c r="R15" s="16"/>
      <c r="S15" s="10"/>
      <c r="T15" s="10"/>
      <c r="U15" s="10"/>
      <c r="V15" s="10"/>
    </row>
    <row r="16" spans="2:25" x14ac:dyDescent="0.2">
      <c r="C16" s="8"/>
      <c r="D16" s="68"/>
      <c r="E16" s="8"/>
      <c r="F16" s="8"/>
      <c r="G16" s="10"/>
      <c r="H16" s="21"/>
      <c r="I16" s="21"/>
      <c r="J16" s="21"/>
      <c r="K16" s="20"/>
      <c r="L16" s="10"/>
      <c r="M16" s="10"/>
      <c r="N16" s="16"/>
      <c r="O16" s="16"/>
      <c r="P16" s="16"/>
      <c r="Q16" s="16"/>
      <c r="R16" s="16"/>
      <c r="S16" s="10"/>
      <c r="T16" s="10"/>
      <c r="U16" s="10"/>
      <c r="V16" s="10"/>
    </row>
    <row r="17" spans="7:22" x14ac:dyDescent="0.2">
      <c r="G17" s="10"/>
      <c r="H17" s="21"/>
      <c r="I17" s="21"/>
      <c r="J17" s="21"/>
      <c r="K17" s="20"/>
      <c r="L17" s="10"/>
      <c r="M17" s="10"/>
      <c r="N17" s="16"/>
      <c r="O17" s="16"/>
      <c r="P17" s="16"/>
      <c r="Q17" s="16"/>
      <c r="R17" s="16"/>
      <c r="S17" s="10"/>
      <c r="T17" s="10"/>
      <c r="U17" s="10"/>
      <c r="V17" s="10"/>
    </row>
    <row r="18" spans="7:22" x14ac:dyDescent="0.2">
      <c r="G18" s="10"/>
      <c r="H18" s="21"/>
      <c r="I18" s="21"/>
      <c r="J18" s="21"/>
      <c r="K18" s="20"/>
      <c r="L18" s="10"/>
      <c r="M18" s="10"/>
      <c r="N18" s="16"/>
      <c r="O18" s="16"/>
      <c r="P18" s="16"/>
      <c r="Q18" s="16"/>
      <c r="R18" s="16"/>
      <c r="S18" s="10"/>
      <c r="T18" s="10"/>
      <c r="U18" s="10"/>
      <c r="V18" s="10"/>
    </row>
    <row r="19" spans="7:22" x14ac:dyDescent="0.2">
      <c r="G19" s="10"/>
      <c r="H19" s="21"/>
      <c r="I19" s="21"/>
      <c r="J19" s="21"/>
      <c r="K19" s="20"/>
      <c r="L19" s="10"/>
      <c r="M19" s="10"/>
      <c r="N19" s="16"/>
      <c r="O19" s="16"/>
      <c r="P19" s="16"/>
      <c r="Q19" s="16"/>
      <c r="R19" s="16"/>
      <c r="S19" s="10"/>
      <c r="T19" s="10"/>
      <c r="U19" s="10"/>
      <c r="V19" s="10"/>
    </row>
    <row r="20" spans="7:22" x14ac:dyDescent="0.2">
      <c r="G20" s="10"/>
      <c r="H20" s="21"/>
      <c r="I20" s="21"/>
      <c r="J20" s="21"/>
      <c r="K20" s="20"/>
      <c r="L20" s="10"/>
      <c r="M20" s="10"/>
      <c r="N20" s="16"/>
      <c r="O20" s="16"/>
      <c r="P20" s="16"/>
      <c r="Q20" s="16"/>
      <c r="R20" s="16"/>
      <c r="S20" s="10"/>
      <c r="T20" s="10"/>
      <c r="U20" s="10"/>
      <c r="V20" s="10"/>
    </row>
    <row r="21" spans="7:22" x14ac:dyDescent="0.2">
      <c r="G21" s="10"/>
      <c r="H21" s="21"/>
      <c r="I21" s="21"/>
      <c r="J21" s="21"/>
      <c r="K21" s="20"/>
      <c r="L21" s="10"/>
      <c r="M21" s="10"/>
      <c r="N21" s="16"/>
      <c r="O21" s="16"/>
      <c r="P21" s="16"/>
      <c r="Q21" s="16"/>
      <c r="R21" s="16"/>
      <c r="S21" s="10"/>
      <c r="T21" s="10"/>
      <c r="U21" s="10"/>
      <c r="V21" s="10"/>
    </row>
    <row r="22" spans="7:22" x14ac:dyDescent="0.2">
      <c r="G22" s="10"/>
      <c r="H22" s="21"/>
      <c r="I22" s="21"/>
      <c r="J22" s="21"/>
      <c r="K22" s="20"/>
      <c r="L22" s="10"/>
      <c r="M22" s="10"/>
      <c r="N22" s="16"/>
      <c r="O22" s="16"/>
      <c r="P22" s="16"/>
      <c r="Q22" s="16"/>
      <c r="R22" s="16"/>
      <c r="S22" s="10"/>
      <c r="T22" s="10"/>
      <c r="U22" s="10"/>
      <c r="V22" s="10"/>
    </row>
    <row r="23" spans="7:22" x14ac:dyDescent="0.2">
      <c r="G23" s="10"/>
      <c r="H23" s="21"/>
      <c r="I23" s="21"/>
      <c r="J23" s="21"/>
      <c r="K23" s="20"/>
      <c r="L23" s="10"/>
      <c r="M23" s="10"/>
      <c r="N23" s="16"/>
      <c r="O23" s="16"/>
      <c r="P23" s="16"/>
      <c r="Q23" s="16"/>
      <c r="R23" s="16"/>
      <c r="S23" s="10"/>
      <c r="T23" s="10"/>
      <c r="U23" s="10"/>
      <c r="V23" s="10"/>
    </row>
    <row r="24" spans="7:22" x14ac:dyDescent="0.2">
      <c r="G24" s="10"/>
      <c r="H24" s="21"/>
      <c r="I24" s="21"/>
      <c r="J24" s="21"/>
      <c r="K24" s="2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7:22" x14ac:dyDescent="0.2">
      <c r="G25" s="10"/>
      <c r="H25" s="21"/>
      <c r="I25" s="21"/>
      <c r="J25" s="21"/>
      <c r="K25" s="2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7:22" x14ac:dyDescent="0.2">
      <c r="G26" s="10"/>
      <c r="H26" s="21"/>
      <c r="I26" s="21"/>
      <c r="J26" s="21"/>
      <c r="K26" s="2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7:22" x14ac:dyDescent="0.2">
      <c r="G27" s="10"/>
      <c r="H27" s="21"/>
      <c r="I27" s="21"/>
      <c r="J27" s="21"/>
      <c r="K27" s="2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7:22" x14ac:dyDescent="0.2">
      <c r="G28" s="10"/>
      <c r="H28" s="21"/>
      <c r="I28" s="21"/>
      <c r="J28" s="21"/>
      <c r="K28" s="2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7:22" x14ac:dyDescent="0.2"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7:22" x14ac:dyDescent="0.2"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7:22" x14ac:dyDescent="0.2"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</sheetData>
  <mergeCells count="1">
    <mergeCell ref="C2:F2"/>
  </mergeCells>
  <phoneticPr fontId="0" type="noConversion"/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29" orientation="landscape" r:id="rId1"/>
  <headerFooter alignWithMargins="0">
    <oddFooter>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918490b-5153-41cb-98fe-92fa23bde60f">
      <UserInfo>
        <DisplayName>Sýkora, Václav</DisplayName>
        <AccountId>42</AccountId>
        <AccountType/>
      </UserInfo>
    </SharedWithUsers>
    <lcf76f155ced4ddcb4097134ff3c332f xmlns="a4e7a782-7b70-42cb-8e81-ccd154650b5e">
      <Terms xmlns="http://schemas.microsoft.com/office/infopath/2007/PartnerControls"/>
    </lcf76f155ced4ddcb4097134ff3c332f>
    <TaxCatchAll xmlns="f918490b-5153-41cb-98fe-92fa23bde6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cfb40a3-4297-49f6-a07e-046f4c9e73e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79D0543D9DBD40B150FF73A8379543" ma:contentTypeVersion="15" ma:contentTypeDescription="Vytvoří nový dokument" ma:contentTypeScope="" ma:versionID="28668cce38a381c0fbeb24acdb3ad50c">
  <xsd:schema xmlns:xsd="http://www.w3.org/2001/XMLSchema" xmlns:xs="http://www.w3.org/2001/XMLSchema" xmlns:p="http://schemas.microsoft.com/office/2006/metadata/properties" xmlns:ns2="a4e7a782-7b70-42cb-8e81-ccd154650b5e" xmlns:ns3="f918490b-5153-41cb-98fe-92fa23bde60f" targetNamespace="http://schemas.microsoft.com/office/2006/metadata/properties" ma:root="true" ma:fieldsID="6526bc8a38664f3aec9ebde793c963bc" ns2:_="" ns3:_="">
    <xsd:import namespace="a4e7a782-7b70-42cb-8e81-ccd154650b5e"/>
    <xsd:import namespace="f918490b-5153-41cb-98fe-92fa23bde6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7a782-7b70-42cb-8e81-ccd154650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2cfb40a3-4297-49f6-a07e-046f4c9e73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8490b-5153-41cb-98fe-92fa23bde60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126ac51-8493-4197-9a9b-354a781e3708}" ma:internalName="TaxCatchAll" ma:showField="CatchAllData" ma:web="f918490b-5153-41cb-98fe-92fa23bde6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51571-EC65-417C-A236-78994DCFCB7C}">
  <ds:schemaRefs>
    <ds:schemaRef ds:uri="http://schemas.microsoft.com/office/2006/metadata/properties"/>
    <ds:schemaRef ds:uri="http://schemas.microsoft.com/office/infopath/2007/PartnerControls"/>
    <ds:schemaRef ds:uri="f918490b-5153-41cb-98fe-92fa23bde60f"/>
    <ds:schemaRef ds:uri="a4e7a782-7b70-42cb-8e81-ccd154650b5e"/>
  </ds:schemaRefs>
</ds:datastoreItem>
</file>

<file path=customXml/itemProps2.xml><?xml version="1.0" encoding="utf-8"?>
<ds:datastoreItem xmlns:ds="http://schemas.openxmlformats.org/officeDocument/2006/customXml" ds:itemID="{F15C5382-7D1F-4686-89EE-1447D05478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92CF1-4B44-411F-99C5-7B25E88CA78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D95A85-4362-4AAE-BFD8-5AE82522F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7a782-7b70-42cb-8e81-ccd154650b5e"/>
    <ds:schemaRef ds:uri="f918490b-5153-41cb-98fe-92fa23bde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Elektřina</vt:lpstr>
      <vt:lpstr>Fotovoltaika</vt:lpstr>
      <vt:lpstr>Plyn - vytápění</vt:lpstr>
      <vt:lpstr>Podzemní vody</vt:lpstr>
      <vt:lpstr>Recyklovaná voda</vt:lpstr>
      <vt:lpstr>Vypouštěné odp.vody</vt:lpstr>
      <vt:lpstr>Odpady</vt:lpstr>
      <vt:lpstr>Elektřina!Oblast_tisku</vt:lpstr>
    </vt:vector>
  </TitlesOfParts>
  <Manager/>
  <Company>FAB, s.r.o.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 Jendek</dc:creator>
  <cp:keywords/>
  <dc:description/>
  <cp:lastModifiedBy>Sýkora, Václav</cp:lastModifiedBy>
  <cp:revision/>
  <dcterms:created xsi:type="dcterms:W3CDTF">2009-07-14T11:33:25Z</dcterms:created>
  <dcterms:modified xsi:type="dcterms:W3CDTF">2024-02-09T06:53:06Z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0x010100F979D0543D9DBD40B150FF73A8379543</vt:lpwstr>
  </property>
</Properties>
</file>